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570" windowHeight="10995" tabRatio="959" activeTab="1"/>
  </bookViews>
  <sheets>
    <sheet name="封面" sheetId="74" r:id="rId1"/>
    <sheet name="目录" sheetId="70" r:id="rId2"/>
    <sheet name="1.全市一般预算收入" sheetId="4" r:id="rId3"/>
    <sheet name="2.全市一般预算支出" sheetId="5" r:id="rId4"/>
    <sheet name="3.全市政府性基金收入" sheetId="15" r:id="rId5"/>
    <sheet name="4.全市政府性基金支出" sheetId="14" r:id="rId6"/>
    <sheet name="5.全市国资收入" sheetId="13" r:id="rId7"/>
    <sheet name="6.全市国资支出" sheetId="12" r:id="rId8"/>
    <sheet name="7.全市社保收入 " sheetId="41" r:id="rId9"/>
    <sheet name="8.全市社保支出 " sheetId="42" r:id="rId10"/>
    <sheet name="9.本级一般收入" sheetId="7" r:id="rId11"/>
    <sheet name="10.本级一般支出" sheetId="6" r:id="rId12"/>
    <sheet name="11.本级一般平衡" sheetId="71" r:id="rId13"/>
    <sheet name="12.本级基金收入" sheetId="17" r:id="rId14"/>
    <sheet name="13.本级基金支出" sheetId="18" r:id="rId15"/>
    <sheet name="14.本级国资收入" sheetId="19" r:id="rId16"/>
    <sheet name="15.本级国资支出" sheetId="20" r:id="rId17"/>
    <sheet name="16.本级社保收入" sheetId="21" r:id="rId18"/>
    <sheet name="17.本级社保支出" sheetId="23" r:id="rId19"/>
    <sheet name="18.本级债务余额和限额情况" sheetId="46" r:id="rId20"/>
    <sheet name="19.全市预算一般收入" sheetId="49" r:id="rId21"/>
    <sheet name="20.全市预算一般支出" sheetId="50" r:id="rId22"/>
    <sheet name="21.全市政府性基金预算收入" sheetId="51" r:id="rId23"/>
    <sheet name="22.全市政府性基金预算支出" sheetId="52" r:id="rId24"/>
    <sheet name="23.全市国有资本经营预算收入表" sheetId="53" r:id="rId25"/>
    <sheet name="24.全市地方国有资本经营预算支出表" sheetId="54" r:id="rId26"/>
    <sheet name="25.全市社保预算收入" sheetId="55" r:id="rId27"/>
    <sheet name="26.全市社保预算支出" sheetId="56" r:id="rId28"/>
    <sheet name="27.本级一般收入预算" sheetId="57" r:id="rId29"/>
    <sheet name="28.本级一般支出预算（功能）" sheetId="58" r:id="rId30"/>
    <sheet name="29.本级一般支出预算（经济）" sheetId="59" r:id="rId31"/>
    <sheet name="30.本级一般支出预算（含分地区一般转移支付）" sheetId="60" r:id="rId32"/>
    <sheet name="31.分地区分项目专项转移支付" sheetId="61" r:id="rId33"/>
    <sheet name="32.重点项目" sheetId="72" r:id="rId34"/>
    <sheet name="33.本级“三公”" sheetId="63" r:id="rId35"/>
    <sheet name="34.本级基金预算收入" sheetId="64" r:id="rId36"/>
    <sheet name="35.本级基金预算支出（含对下转移支付）" sheetId="65" r:id="rId37"/>
    <sheet name="36.本级国资预算收入" sheetId="66" r:id="rId38"/>
    <sheet name="37.本级国资预算支出" sheetId="67" r:id="rId39"/>
    <sheet name="38.本级社保预算收入" sheetId="68" r:id="rId40"/>
    <sheet name="39.本级社保预算支出" sheetId="69" r:id="rId41"/>
  </sheets>
  <definedNames>
    <definedName name="_xlnm.Print_Area" localSheetId="28">'27.本级一般收入预算'!$A$1:$B$21</definedName>
    <definedName name="_xlnm.Print_Area" localSheetId="29">'28.本级一般支出预算（功能）'!$A:$B</definedName>
    <definedName name="_xlnm.Print_Area" localSheetId="37">'36.本级国资预算收入'!$A:$B</definedName>
    <definedName name="_xlnm.Print_Area" localSheetId="1">目录!$A$1:$H$44</definedName>
    <definedName name="_xlnm.Print_Titles" localSheetId="29">'28.本级一般支出预算（功能）'!$2:$3</definedName>
    <definedName name="_xlnm.Print_Titles" localSheetId="30">'29.本级一般支出预算（经济）'!$2:$4</definedName>
    <definedName name="_xlnm.Print_Titles" localSheetId="32">'31.分地区分项目专项转移支付'!$2:$4</definedName>
    <definedName name="_xlnm.Print_Titles" localSheetId="33">'32.重点项目'!$2:$5</definedName>
    <definedName name="_xlnm.Print_Titles" localSheetId="36">'35.本级基金预算支出（含对下转移支付）'!$4:$4</definedName>
    <definedName name="_xlnm.Print_Titles" localSheetId="1">目录!$1:$1</definedName>
    <definedName name="Print_Titles_0" localSheetId="32">'31.分地区分项目专项转移支付'!$2:$4</definedName>
    <definedName name="Print_Titles_0" localSheetId="33">'32.重点项目'!$2:$4</definedName>
  </definedNames>
  <calcPr calcId="124519"/>
</workbook>
</file>

<file path=xl/calcChain.xml><?xml version="1.0" encoding="utf-8"?>
<calcChain xmlns="http://schemas.openxmlformats.org/spreadsheetml/2006/main">
  <c r="C136" i="72"/>
  <c r="C70"/>
  <c r="C50"/>
  <c r="B5" i="18"/>
  <c r="B19"/>
  <c r="B6"/>
  <c r="B22"/>
  <c r="B23"/>
  <c r="B4" i="52"/>
  <c r="B17" s="1"/>
  <c r="B5" i="51"/>
  <c r="B16" s="1"/>
  <c r="B5" i="42"/>
  <c r="B14" s="1"/>
  <c r="B15" i="41"/>
  <c r="B5"/>
  <c r="B11" i="59" l="1"/>
  <c r="B21"/>
  <c r="B49"/>
  <c r="B43"/>
  <c r="B40"/>
  <c r="B34"/>
  <c r="B31"/>
  <c r="B27"/>
  <c r="B10"/>
  <c r="B60" l="1"/>
  <c r="B56"/>
  <c r="B5" s="1"/>
  <c r="B5" i="14" l="1"/>
  <c r="B5" i="15"/>
  <c r="B5" i="65" l="1"/>
  <c r="B53" s="1"/>
  <c r="B6"/>
  <c r="B26"/>
  <c r="C29" i="61"/>
  <c r="C26"/>
  <c r="C22"/>
  <c r="C11"/>
  <c r="C8"/>
  <c r="C7"/>
  <c r="C6" s="1"/>
  <c r="C5" s="1"/>
  <c r="B11" i="54" l="1"/>
  <c r="B17" i="60" l="1"/>
  <c r="B16"/>
  <c r="B11"/>
  <c r="D10"/>
  <c r="B6"/>
  <c r="B15" l="1"/>
  <c r="B20"/>
  <c r="D6" s="1"/>
  <c r="D8" l="1"/>
  <c r="D5"/>
  <c r="D20" s="1"/>
  <c r="B28" i="18" l="1"/>
  <c r="B14"/>
  <c r="B8"/>
  <c r="B13"/>
  <c r="B10"/>
  <c r="B22" i="6"/>
  <c r="B19"/>
  <c r="B18"/>
  <c r="B11"/>
  <c r="B9"/>
  <c r="B5"/>
  <c r="B7" i="18" l="1"/>
  <c r="B12" i="64" l="1"/>
  <c r="B5"/>
  <c r="B10" i="63"/>
  <c r="C7"/>
  <c r="C5" s="1"/>
  <c r="B7"/>
  <c r="B6"/>
  <c r="C190" i="72"/>
  <c r="C186" s="1"/>
  <c r="C182" s="1"/>
  <c r="C175"/>
  <c r="C147" s="1"/>
  <c r="C128"/>
  <c r="C87"/>
  <c r="C38"/>
  <c r="C7"/>
  <c r="C6" s="1"/>
  <c r="C40" l="1"/>
  <c r="C5"/>
  <c r="B5" i="63"/>
  <c r="B18" i="64"/>
  <c r="B17" i="12"/>
  <c r="B15"/>
  <c r="B9"/>
  <c r="B6"/>
  <c r="B5" s="1"/>
  <c r="B17" i="13" l="1"/>
  <c r="B5" s="1"/>
  <c r="E7" i="46"/>
  <c r="E5" s="1"/>
  <c r="C7"/>
  <c r="C5" s="1"/>
  <c r="D5"/>
  <c r="B5"/>
  <c r="B5" i="23"/>
  <c r="B5" i="21"/>
  <c r="B15" s="1"/>
  <c r="B19" i="71"/>
  <c r="B17"/>
  <c r="D13"/>
  <c r="D7"/>
  <c r="D10" l="1"/>
  <c r="D8" s="1"/>
  <c r="D5" l="1"/>
  <c r="D19" l="1"/>
  <c r="B6" i="5" l="1"/>
  <c r="B15" i="23" l="1"/>
  <c r="B12" i="67"/>
  <c r="B14" s="1"/>
  <c r="C35" i="61"/>
  <c r="C31"/>
  <c r="B18" i="57"/>
  <c r="B6"/>
  <c r="B5" i="56"/>
  <c r="B15" s="1"/>
  <c r="B5" i="55"/>
  <c r="B15" s="1"/>
  <c r="B7" i="19"/>
  <c r="B20" i="7"/>
  <c r="B17"/>
  <c r="B19" i="4"/>
  <c r="B7"/>
  <c r="B21" i="57" l="1"/>
  <c r="B6" i="4"/>
</calcChain>
</file>

<file path=xl/sharedStrings.xml><?xml version="1.0" encoding="utf-8"?>
<sst xmlns="http://schemas.openxmlformats.org/spreadsheetml/2006/main" count="1486" uniqueCount="1181">
  <si>
    <t>表一：</t>
  </si>
  <si>
    <t>金额单位：万元</t>
  </si>
  <si>
    <t>收  入  科  目</t>
  </si>
  <si>
    <t>支  出  科  目</t>
  </si>
  <si>
    <t>一般公共预算收入合计</t>
  </si>
  <si>
    <t>一般公共预算支出合计</t>
  </si>
  <si>
    <r>
      <rPr>
        <b/>
        <sz val="12"/>
        <color indexed="8"/>
        <rFont val="Times New Roman"/>
        <family val="1"/>
      </rPr>
      <t xml:space="preserve">1. </t>
    </r>
    <r>
      <rPr>
        <b/>
        <sz val="12"/>
        <color indexed="8"/>
        <rFont val="宋体"/>
        <family val="3"/>
        <charset val="134"/>
      </rPr>
      <t>税收收入</t>
    </r>
  </si>
  <si>
    <r>
      <rPr>
        <sz val="12"/>
        <color indexed="8"/>
        <rFont val="Times New Roman"/>
        <family val="1"/>
      </rPr>
      <t>1.</t>
    </r>
    <r>
      <rPr>
        <sz val="12"/>
        <color indexed="8"/>
        <rFont val="宋体"/>
        <family val="3"/>
        <charset val="134"/>
      </rPr>
      <t>一般公共服务支出</t>
    </r>
  </si>
  <si>
    <r>
      <t xml:space="preserve">   </t>
    </r>
    <r>
      <rPr>
        <sz val="12"/>
        <color indexed="8"/>
        <rFont val="宋体"/>
        <family val="3"/>
        <charset val="134"/>
      </rPr>
      <t>增值税</t>
    </r>
    <phoneticPr fontId="10" type="noConversion"/>
  </si>
  <si>
    <r>
      <rPr>
        <sz val="12"/>
        <color indexed="8"/>
        <rFont val="Times New Roman"/>
        <family val="1"/>
      </rPr>
      <t>2.</t>
    </r>
    <r>
      <rPr>
        <sz val="12"/>
        <color indexed="8"/>
        <rFont val="宋体"/>
        <family val="3"/>
        <charset val="134"/>
      </rPr>
      <t>公共安全支出</t>
    </r>
  </si>
  <si>
    <t xml:space="preserve">   营业税</t>
  </si>
  <si>
    <r>
      <rPr>
        <sz val="12"/>
        <color indexed="8"/>
        <rFont val="Times New Roman"/>
        <family val="1"/>
      </rPr>
      <t>3.</t>
    </r>
    <r>
      <rPr>
        <sz val="12"/>
        <color indexed="8"/>
        <rFont val="宋体"/>
        <family val="3"/>
        <charset val="134"/>
      </rPr>
      <t>教育支出</t>
    </r>
  </si>
  <si>
    <t xml:space="preserve">   企业所得税</t>
    <phoneticPr fontId="10" type="noConversion"/>
  </si>
  <si>
    <r>
      <rPr>
        <sz val="12"/>
        <color indexed="8"/>
        <rFont val="Times New Roman"/>
        <family val="1"/>
      </rPr>
      <t>4.</t>
    </r>
    <r>
      <rPr>
        <sz val="12"/>
        <color indexed="8"/>
        <rFont val="宋体"/>
        <family val="3"/>
        <charset val="134"/>
      </rPr>
      <t>科学技术支出</t>
    </r>
  </si>
  <si>
    <t xml:space="preserve">   个人所得税</t>
    <phoneticPr fontId="10" type="noConversion"/>
  </si>
  <si>
    <r>
      <rPr>
        <sz val="12"/>
        <color indexed="8"/>
        <rFont val="Times New Roman"/>
        <family val="1"/>
      </rPr>
      <t>5.</t>
    </r>
    <r>
      <rPr>
        <sz val="12"/>
        <color indexed="8"/>
        <rFont val="宋体"/>
        <family val="3"/>
        <charset val="134"/>
      </rPr>
      <t>文化体育与传媒支出</t>
    </r>
  </si>
  <si>
    <t xml:space="preserve">   城市维护建设税</t>
  </si>
  <si>
    <r>
      <rPr>
        <sz val="12"/>
        <color indexed="8"/>
        <rFont val="Times New Roman"/>
        <family val="1"/>
      </rPr>
      <t>6.</t>
    </r>
    <r>
      <rPr>
        <sz val="12"/>
        <color indexed="8"/>
        <rFont val="宋体"/>
        <family val="3"/>
        <charset val="134"/>
      </rPr>
      <t>社会保障和就业支出</t>
    </r>
  </si>
  <si>
    <t xml:space="preserve">   房产税</t>
  </si>
  <si>
    <r>
      <rPr>
        <sz val="12"/>
        <color indexed="8"/>
        <rFont val="Times New Roman"/>
        <family val="1"/>
      </rPr>
      <t>7.</t>
    </r>
    <r>
      <rPr>
        <sz val="12"/>
        <color indexed="8"/>
        <rFont val="宋体"/>
        <family val="3"/>
        <charset val="134"/>
      </rPr>
      <t>医疗卫生与计划生育支出</t>
    </r>
  </si>
  <si>
    <r>
      <rPr>
        <sz val="12"/>
        <color indexed="8"/>
        <rFont val="宋体"/>
        <family val="3"/>
        <charset val="134"/>
      </rPr>
      <t xml:space="preserve">   </t>
    </r>
    <r>
      <rPr>
        <sz val="12"/>
        <color indexed="8"/>
        <rFont val="宋体"/>
        <family val="3"/>
        <charset val="134"/>
      </rPr>
      <t>土地增值税</t>
    </r>
    <phoneticPr fontId="10" type="noConversion"/>
  </si>
  <si>
    <r>
      <rPr>
        <sz val="12"/>
        <color indexed="8"/>
        <rFont val="Times New Roman"/>
        <family val="1"/>
      </rPr>
      <t>8.</t>
    </r>
    <r>
      <rPr>
        <sz val="12"/>
        <color indexed="8"/>
        <rFont val="宋体"/>
        <family val="3"/>
        <charset val="134"/>
      </rPr>
      <t>节能环保支出</t>
    </r>
  </si>
  <si>
    <r>
      <rPr>
        <sz val="12"/>
        <color indexed="8"/>
        <rFont val="宋体"/>
        <family val="3"/>
        <charset val="134"/>
      </rPr>
      <t xml:space="preserve">   </t>
    </r>
    <r>
      <rPr>
        <sz val="12"/>
        <color indexed="8"/>
        <rFont val="宋体"/>
        <family val="3"/>
        <charset val="134"/>
      </rPr>
      <t>契税</t>
    </r>
    <phoneticPr fontId="10" type="noConversion"/>
  </si>
  <si>
    <r>
      <rPr>
        <sz val="12"/>
        <color indexed="8"/>
        <rFont val="Times New Roman"/>
        <family val="1"/>
      </rPr>
      <t>9.</t>
    </r>
    <r>
      <rPr>
        <sz val="12"/>
        <color indexed="8"/>
        <rFont val="宋体"/>
        <family val="3"/>
        <charset val="134"/>
      </rPr>
      <t>城乡社区支出</t>
    </r>
  </si>
  <si>
    <t xml:space="preserve">   城镇土地使用税</t>
  </si>
  <si>
    <r>
      <rPr>
        <sz val="12"/>
        <color indexed="8"/>
        <rFont val="Times New Roman"/>
        <family val="1"/>
      </rPr>
      <t>10.</t>
    </r>
    <r>
      <rPr>
        <sz val="12"/>
        <color indexed="8"/>
        <rFont val="宋体"/>
        <family val="3"/>
        <charset val="134"/>
      </rPr>
      <t>农林水支出</t>
    </r>
  </si>
  <si>
    <r>
      <rPr>
        <sz val="12"/>
        <color indexed="8"/>
        <rFont val="宋体"/>
        <family val="3"/>
        <charset val="134"/>
      </rPr>
      <t xml:space="preserve">   </t>
    </r>
    <r>
      <rPr>
        <sz val="12"/>
        <color indexed="8"/>
        <rFont val="宋体"/>
        <family val="3"/>
        <charset val="134"/>
      </rPr>
      <t>印花税</t>
    </r>
  </si>
  <si>
    <r>
      <rPr>
        <sz val="12"/>
        <color indexed="8"/>
        <rFont val="Times New Roman"/>
        <family val="1"/>
      </rPr>
      <t>11.</t>
    </r>
    <r>
      <rPr>
        <sz val="12"/>
        <color indexed="8"/>
        <rFont val="宋体"/>
        <family val="3"/>
        <charset val="134"/>
      </rPr>
      <t>交通运输支出</t>
    </r>
  </si>
  <si>
    <t xml:space="preserve">   其他各项税收</t>
  </si>
  <si>
    <r>
      <rPr>
        <sz val="12"/>
        <color indexed="8"/>
        <rFont val="Times New Roman"/>
        <family val="1"/>
      </rPr>
      <t>12.</t>
    </r>
    <r>
      <rPr>
        <sz val="12"/>
        <color indexed="8"/>
        <rFont val="宋体"/>
        <family val="3"/>
        <charset val="134"/>
      </rPr>
      <t>资源勘探信息等支出</t>
    </r>
  </si>
  <si>
    <r>
      <rPr>
        <b/>
        <sz val="12"/>
        <color indexed="8"/>
        <rFont val="Times New Roman"/>
        <family val="1"/>
      </rPr>
      <t xml:space="preserve">2. </t>
    </r>
    <r>
      <rPr>
        <b/>
        <sz val="12"/>
        <color indexed="8"/>
        <rFont val="宋体"/>
        <family val="3"/>
        <charset val="134"/>
      </rPr>
      <t>非税收入</t>
    </r>
  </si>
  <si>
    <r>
      <rPr>
        <sz val="12"/>
        <color indexed="8"/>
        <rFont val="Times New Roman"/>
        <family val="1"/>
      </rPr>
      <t>13.</t>
    </r>
    <r>
      <rPr>
        <sz val="12"/>
        <color indexed="8"/>
        <rFont val="宋体"/>
        <family val="3"/>
        <charset val="134"/>
      </rPr>
      <t>商业服务业等支出</t>
    </r>
  </si>
  <si>
    <t xml:space="preserve">   罚没收入</t>
  </si>
  <si>
    <r>
      <rPr>
        <sz val="12"/>
        <color indexed="8"/>
        <rFont val="Times New Roman"/>
        <family val="1"/>
      </rPr>
      <t>14.</t>
    </r>
    <r>
      <rPr>
        <sz val="12"/>
        <color indexed="8"/>
        <rFont val="宋体"/>
        <family val="3"/>
        <charset val="134"/>
      </rPr>
      <t>国土海洋气象等支出</t>
    </r>
  </si>
  <si>
    <t xml:space="preserve">   其他各项非税收入</t>
  </si>
  <si>
    <r>
      <rPr>
        <sz val="12"/>
        <color indexed="8"/>
        <rFont val="Times New Roman"/>
        <family val="1"/>
      </rPr>
      <t>15.</t>
    </r>
    <r>
      <rPr>
        <sz val="12"/>
        <color indexed="8"/>
        <rFont val="宋体"/>
        <family val="3"/>
        <charset val="134"/>
      </rPr>
      <t>住房保障支出</t>
    </r>
  </si>
  <si>
    <t>项        目</t>
  </si>
  <si>
    <t xml:space="preserve">     港口建设费收入</t>
  </si>
  <si>
    <t xml:space="preserve">     新型墙体材料专项基金收入</t>
  </si>
  <si>
    <t xml:space="preserve">     城市公用事业附加收入</t>
  </si>
  <si>
    <t xml:space="preserve">     国有土地收益基金收入</t>
  </si>
  <si>
    <t xml:space="preserve">     农业土地开发资金收入</t>
  </si>
  <si>
    <t xml:space="preserve">     国有土地使用权出让收入</t>
  </si>
  <si>
    <t xml:space="preserve">     城市基础设施配套费收入</t>
  </si>
  <si>
    <t xml:space="preserve">     污水处理费收入</t>
  </si>
  <si>
    <t xml:space="preserve">     其他政府性基金收入</t>
  </si>
  <si>
    <t>政府性基金预算支出合计</t>
  </si>
  <si>
    <t xml:space="preserve">  文化体育与传媒支出</t>
  </si>
  <si>
    <t xml:space="preserve">  社会保障和就业支出</t>
  </si>
  <si>
    <t xml:space="preserve">  城乡社区支出</t>
  </si>
  <si>
    <t xml:space="preserve">  交通运输支出</t>
  </si>
  <si>
    <t xml:space="preserve">  资源勘探信息等支出</t>
  </si>
  <si>
    <t xml:space="preserve">  商业服务业等支出</t>
  </si>
  <si>
    <t xml:space="preserve">  其他支出</t>
  </si>
  <si>
    <t xml:space="preserve">  债务付息支出</t>
  </si>
  <si>
    <t xml:space="preserve">  债务发行费用支出</t>
  </si>
  <si>
    <t>收入项目</t>
  </si>
  <si>
    <t>支出项目</t>
  </si>
  <si>
    <t>一、本级一般公共预算支出</t>
    <phoneticPr fontId="10" type="noConversion"/>
  </si>
  <si>
    <r>
      <rPr>
        <sz val="12"/>
        <color indexed="8"/>
        <rFont val="Times New Roman"/>
        <family val="1"/>
      </rPr>
      <t xml:space="preserve"> 2.</t>
    </r>
    <r>
      <rPr>
        <sz val="12"/>
        <color indexed="8"/>
        <rFont val="宋体"/>
        <family val="3"/>
        <charset val="134"/>
      </rPr>
      <t>上解上级支出</t>
    </r>
  </si>
  <si>
    <r>
      <rPr>
        <sz val="12"/>
        <color indexed="8"/>
        <rFont val="Times New Roman"/>
        <family val="1"/>
      </rPr>
      <t xml:space="preserve"> 3.</t>
    </r>
    <r>
      <rPr>
        <sz val="12"/>
        <color indexed="8"/>
        <rFont val="宋体"/>
        <family val="3"/>
        <charset val="134"/>
      </rPr>
      <t>补助下级支出</t>
    </r>
  </si>
  <si>
    <t>二、结转下年支出</t>
    <phoneticPr fontId="10" type="noConversion"/>
  </si>
  <si>
    <t>收入总计</t>
  </si>
  <si>
    <t>支出总计</t>
  </si>
  <si>
    <t>一、本级政府性基金支出</t>
    <phoneticPr fontId="10" type="noConversion"/>
  </si>
  <si>
    <r>
      <rPr>
        <sz val="12"/>
        <color indexed="8"/>
        <rFont val="Times New Roman"/>
        <family val="1"/>
      </rPr>
      <t xml:space="preserve"> 1.</t>
    </r>
    <r>
      <rPr>
        <sz val="12"/>
        <color indexed="8"/>
        <rFont val="宋体"/>
        <family val="3"/>
        <charset val="134"/>
      </rPr>
      <t>本级直接列支的政府性基金支出</t>
    </r>
    <phoneticPr fontId="10" type="noConversion"/>
  </si>
  <si>
    <t xml:space="preserve">    城市公用事业附加收入安排的支出</t>
    <phoneticPr fontId="10" type="noConversion"/>
  </si>
  <si>
    <t xml:space="preserve">    城市基础设施配套费安排的支出</t>
    <phoneticPr fontId="10" type="noConversion"/>
  </si>
  <si>
    <t xml:space="preserve">    污水处理费安排的支出</t>
    <phoneticPr fontId="10" type="noConversion"/>
  </si>
  <si>
    <t xml:space="preserve">    国有土地收益基金支出</t>
    <phoneticPr fontId="10" type="noConversion"/>
  </si>
  <si>
    <t xml:space="preserve">    国有土地使用权出让收入安排的支出</t>
    <phoneticPr fontId="10" type="noConversion"/>
  </si>
  <si>
    <t xml:space="preserve">    彩票公益金收入安排的支出</t>
    <phoneticPr fontId="10" type="noConversion"/>
  </si>
  <si>
    <t xml:space="preserve">    彩票发行费安排的支出</t>
    <phoneticPr fontId="10" type="noConversion"/>
  </si>
  <si>
    <t xml:space="preserve">    散装水泥专项资金收入安排的支出</t>
    <phoneticPr fontId="10" type="noConversion"/>
  </si>
  <si>
    <t xml:space="preserve">    新型墙体材料专项收入安排的支出</t>
    <phoneticPr fontId="10" type="noConversion"/>
  </si>
  <si>
    <r>
      <rPr>
        <sz val="12"/>
        <color indexed="8"/>
        <rFont val="Times New Roman"/>
        <family val="1"/>
      </rPr>
      <t xml:space="preserve"> 2.</t>
    </r>
    <r>
      <rPr>
        <sz val="12"/>
        <color indexed="8"/>
        <rFont val="宋体"/>
        <family val="3"/>
        <charset val="134"/>
      </rPr>
      <t>专项置换债券支出</t>
    </r>
  </si>
  <si>
    <t>二、当年结转和调出资金</t>
    <phoneticPr fontId="10" type="noConversion"/>
  </si>
  <si>
    <r>
      <rPr>
        <sz val="12"/>
        <color indexed="8"/>
        <rFont val="Times New Roman"/>
        <family val="1"/>
      </rPr>
      <t>1.</t>
    </r>
    <r>
      <rPr>
        <sz val="12"/>
        <color indexed="8"/>
        <rFont val="宋体"/>
        <family val="3"/>
        <charset val="134"/>
      </rPr>
      <t>利润收入</t>
    </r>
  </si>
  <si>
    <t>收入合计</t>
  </si>
  <si>
    <t>支出合计</t>
  </si>
  <si>
    <t>收入项目</t>
    <phoneticPr fontId="10" type="noConversion"/>
  </si>
  <si>
    <t>支出项目</t>
    <phoneticPr fontId="10" type="noConversion"/>
  </si>
  <si>
    <t>1、社会保险基金预算收入</t>
  </si>
  <si>
    <t>1、社会保险基金预算支出</t>
  </si>
  <si>
    <t xml:space="preserve">    企业职工基本养老保险基金</t>
  </si>
  <si>
    <t xml:space="preserve">    机关事业单位基本养老保险基金</t>
  </si>
  <si>
    <r>
      <rPr>
        <sz val="12"/>
        <color indexed="8"/>
        <rFont val="宋体"/>
        <family val="3"/>
        <charset val="134"/>
      </rPr>
      <t xml:space="preserve">    </t>
    </r>
    <r>
      <rPr>
        <sz val="12"/>
        <color indexed="8"/>
        <rFont val="宋体"/>
        <family val="3"/>
        <charset val="134"/>
      </rPr>
      <t>城乡居民基本养老保险基金</t>
    </r>
    <phoneticPr fontId="10" type="noConversion"/>
  </si>
  <si>
    <t xml:space="preserve">    城镇职工基本医疗保险基金</t>
  </si>
  <si>
    <r>
      <rPr>
        <sz val="12"/>
        <color indexed="8"/>
        <rFont val="宋体"/>
        <family val="3"/>
        <charset val="134"/>
      </rPr>
      <t xml:space="preserve">    </t>
    </r>
    <r>
      <rPr>
        <sz val="12"/>
        <color indexed="8"/>
        <rFont val="宋体"/>
        <family val="3"/>
        <charset val="134"/>
      </rPr>
      <t>居民基本医疗保险基金</t>
    </r>
    <phoneticPr fontId="10" type="noConversion"/>
  </si>
  <si>
    <r>
      <rPr>
        <sz val="12"/>
        <color indexed="8"/>
        <rFont val="宋体"/>
        <family val="3"/>
        <charset val="134"/>
      </rPr>
      <t xml:space="preserve">    </t>
    </r>
    <r>
      <rPr>
        <sz val="12"/>
        <color indexed="8"/>
        <rFont val="宋体"/>
        <family val="3"/>
        <charset val="134"/>
      </rPr>
      <t>工伤保险基金</t>
    </r>
    <phoneticPr fontId="10" type="noConversion"/>
  </si>
  <si>
    <r>
      <rPr>
        <sz val="12"/>
        <color indexed="8"/>
        <rFont val="宋体"/>
        <family val="3"/>
        <charset val="134"/>
      </rPr>
      <t xml:space="preserve">    </t>
    </r>
    <r>
      <rPr>
        <sz val="12"/>
        <color indexed="8"/>
        <rFont val="宋体"/>
        <family val="3"/>
        <charset val="134"/>
      </rPr>
      <t>失业保险基金</t>
    </r>
    <phoneticPr fontId="10" type="noConversion"/>
  </si>
  <si>
    <r>
      <rPr>
        <sz val="12"/>
        <color indexed="8"/>
        <rFont val="宋体"/>
        <family val="3"/>
        <charset val="134"/>
      </rPr>
      <t xml:space="preserve">    </t>
    </r>
    <r>
      <rPr>
        <sz val="12"/>
        <color indexed="8"/>
        <rFont val="宋体"/>
        <family val="3"/>
        <charset val="134"/>
      </rPr>
      <t>生育保险基金</t>
    </r>
    <phoneticPr fontId="10" type="noConversion"/>
  </si>
  <si>
    <t>2、动用历年结余收入</t>
  </si>
  <si>
    <r>
      <rPr>
        <b/>
        <sz val="12"/>
        <color indexed="8"/>
        <rFont val="Times New Roman"/>
        <family val="1"/>
      </rPr>
      <t>2</t>
    </r>
    <r>
      <rPr>
        <b/>
        <sz val="12"/>
        <color indexed="8"/>
        <rFont val="宋体"/>
        <family val="3"/>
        <charset val="134"/>
      </rPr>
      <t>、当年收支结余</t>
    </r>
  </si>
  <si>
    <t>表二：</t>
    <phoneticPr fontId="2" type="noConversion"/>
  </si>
  <si>
    <t>表三：</t>
    <phoneticPr fontId="2" type="noConversion"/>
  </si>
  <si>
    <t>单位：万元</t>
    <phoneticPr fontId="2" type="noConversion"/>
  </si>
  <si>
    <t>表四：</t>
    <phoneticPr fontId="2" type="noConversion"/>
  </si>
  <si>
    <t>表五：</t>
    <phoneticPr fontId="2" type="noConversion"/>
  </si>
  <si>
    <t>表六：</t>
    <phoneticPr fontId="2" type="noConversion"/>
  </si>
  <si>
    <t xml:space="preserve">    机关事业单位基本养老保险基金</t>
    <phoneticPr fontId="10" type="noConversion"/>
  </si>
  <si>
    <t>执行数</t>
    <phoneticPr fontId="2" type="noConversion"/>
  </si>
  <si>
    <r>
      <rPr>
        <sz val="12"/>
        <color indexed="8"/>
        <rFont val="宋体"/>
        <family val="3"/>
        <charset val="134"/>
      </rPr>
      <t>金额单位：亿元</t>
    </r>
  </si>
  <si>
    <r>
      <rPr>
        <sz val="12"/>
        <rFont val="黑体"/>
        <family val="3"/>
        <charset val="134"/>
      </rPr>
      <t>项目</t>
    </r>
  </si>
  <si>
    <r>
      <rPr>
        <sz val="12"/>
        <rFont val="宋体"/>
        <family val="3"/>
        <charset val="134"/>
      </rPr>
      <t>一般债务</t>
    </r>
  </si>
  <si>
    <r>
      <rPr>
        <sz val="12"/>
        <rFont val="宋体"/>
        <family val="3"/>
        <charset val="134"/>
      </rPr>
      <t>专项债务</t>
    </r>
  </si>
  <si>
    <t>表七：</t>
    <phoneticPr fontId="10" type="noConversion"/>
  </si>
  <si>
    <t>表八：</t>
    <phoneticPr fontId="2" type="noConversion"/>
  </si>
  <si>
    <t>表九：</t>
    <phoneticPr fontId="2" type="noConversion"/>
  </si>
  <si>
    <t>表十：</t>
    <phoneticPr fontId="2" type="noConversion"/>
  </si>
  <si>
    <r>
      <rPr>
        <sz val="12"/>
        <color indexed="8"/>
        <rFont val="宋体"/>
        <family val="3"/>
        <charset val="134"/>
      </rPr>
      <t>表十二</t>
    </r>
    <r>
      <rPr>
        <sz val="12"/>
        <color indexed="8"/>
        <rFont val="Times New Roman"/>
        <family val="1"/>
      </rPr>
      <t>:</t>
    </r>
    <phoneticPr fontId="2" type="noConversion"/>
  </si>
  <si>
    <t>表十三：</t>
    <phoneticPr fontId="2" type="noConversion"/>
  </si>
  <si>
    <t>表十四：</t>
    <phoneticPr fontId="2" type="noConversion"/>
  </si>
  <si>
    <t>表十五：</t>
    <phoneticPr fontId="2" type="noConversion"/>
  </si>
  <si>
    <t>表十六：</t>
    <phoneticPr fontId="2" type="noConversion"/>
  </si>
  <si>
    <t>表十七：</t>
    <phoneticPr fontId="2" type="noConversion"/>
  </si>
  <si>
    <t>表十八：</t>
    <phoneticPr fontId="2" type="noConversion"/>
  </si>
  <si>
    <t>收入科目</t>
    <phoneticPr fontId="2" type="noConversion"/>
  </si>
  <si>
    <t>执行数</t>
    <phoneticPr fontId="2" type="noConversion"/>
  </si>
  <si>
    <t xml:space="preserve">  政府性基金收入合计</t>
    <phoneticPr fontId="2" type="noConversion"/>
  </si>
  <si>
    <t>支出科目</t>
    <phoneticPr fontId="2" type="noConversion"/>
  </si>
  <si>
    <r>
      <rPr>
        <b/>
        <sz val="12"/>
        <color indexed="8"/>
        <rFont val="宋体"/>
        <family val="3"/>
        <charset val="134"/>
      </rPr>
      <t>国有资本经营预算收入合计</t>
    </r>
  </si>
  <si>
    <r>
      <rPr>
        <b/>
        <sz val="12"/>
        <color indexed="8"/>
        <rFont val="宋体"/>
        <family val="3"/>
        <charset val="134"/>
      </rPr>
      <t>国有资本经营预算支出合计</t>
    </r>
  </si>
  <si>
    <t>金额单位：万元</t>
    <phoneticPr fontId="2" type="noConversion"/>
  </si>
  <si>
    <t>支出项目</t>
    <phoneticPr fontId="2" type="noConversion"/>
  </si>
  <si>
    <t xml:space="preserve">   土地增值税</t>
  </si>
  <si>
    <t xml:space="preserve">   契税</t>
  </si>
  <si>
    <t>单位：万元</t>
    <phoneticPr fontId="2" type="noConversion"/>
  </si>
  <si>
    <t>单位：万元</t>
    <phoneticPr fontId="2" type="noConversion"/>
  </si>
  <si>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</si>
  <si>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color indexed="8"/>
        <rFont val="宋体"/>
        <family val="3"/>
        <charset val="134"/>
      </rPr>
      <t>金</t>
    </r>
    <r>
      <rPr>
        <b/>
        <sz val="12"/>
        <color indexed="8"/>
        <rFont val="Times New Roman"/>
        <family val="1"/>
      </rPr>
      <t xml:space="preserve">  </t>
    </r>
    <r>
      <rPr>
        <b/>
        <sz val="12"/>
        <color indexed="8"/>
        <rFont val="宋体"/>
        <family val="3"/>
        <charset val="134"/>
      </rPr>
      <t>额</t>
    </r>
    <r>
      <rPr>
        <b/>
        <sz val="12"/>
        <color indexed="8"/>
        <rFont val="Times New Roman"/>
        <family val="1"/>
      </rPr>
      <t xml:space="preserve"> </t>
    </r>
  </si>
  <si>
    <r>
      <t xml:space="preserve"> 1.</t>
    </r>
    <r>
      <rPr>
        <sz val="12"/>
        <color indexed="8"/>
        <rFont val="宋体"/>
        <family val="3"/>
        <charset val="134"/>
      </rPr>
      <t>本级政府性基金收入</t>
    </r>
    <phoneticPr fontId="2" type="noConversion"/>
  </si>
  <si>
    <r>
      <t xml:space="preserve"> 2.</t>
    </r>
    <r>
      <rPr>
        <sz val="12"/>
        <color indexed="8"/>
        <rFont val="宋体"/>
        <family val="3"/>
        <charset val="134"/>
      </rPr>
      <t>上级补助收入</t>
    </r>
    <phoneticPr fontId="2" type="noConversion"/>
  </si>
  <si>
    <r>
      <rPr>
        <b/>
        <sz val="12"/>
        <color indexed="8"/>
        <rFont val="宋体"/>
        <family val="3"/>
        <charset val="134"/>
      </rPr>
      <t>收入总计</t>
    </r>
    <phoneticPr fontId="2" type="noConversion"/>
  </si>
  <si>
    <r>
      <rPr>
        <sz val="12"/>
        <color indexed="8"/>
        <rFont val="宋体"/>
        <family val="3"/>
        <charset val="134"/>
      </rPr>
      <t>金额单位：万元</t>
    </r>
  </si>
  <si>
    <t>一、利润收入</t>
  </si>
  <si>
    <t>二、股利、股息收入</t>
  </si>
  <si>
    <t>三、产权转让收入</t>
  </si>
  <si>
    <t>四、清算收入</t>
  </si>
  <si>
    <t>结转下年</t>
  </si>
  <si>
    <t>收入项目</t>
    <phoneticPr fontId="2" type="noConversion"/>
  </si>
  <si>
    <t>预算数</t>
  </si>
  <si>
    <t xml:space="preserve">    机关事业单位基本养老保险基金</t>
    <phoneticPr fontId="2" type="noConversion"/>
  </si>
  <si>
    <r>
      <rPr>
        <sz val="12"/>
        <color indexed="8"/>
        <rFont val="宋体"/>
        <family val="3"/>
        <charset val="134"/>
      </rPr>
      <t xml:space="preserve">    </t>
    </r>
    <r>
      <rPr>
        <sz val="12"/>
        <color indexed="8"/>
        <rFont val="宋体"/>
        <family val="3"/>
        <charset val="134"/>
      </rPr>
      <t>城乡居民基本养老保险基金</t>
    </r>
    <phoneticPr fontId="2" type="noConversion"/>
  </si>
  <si>
    <r>
      <rPr>
        <sz val="12"/>
        <color indexed="8"/>
        <rFont val="宋体"/>
        <family val="3"/>
        <charset val="134"/>
      </rPr>
      <t xml:space="preserve">    </t>
    </r>
    <r>
      <rPr>
        <sz val="12"/>
        <color indexed="8"/>
        <rFont val="宋体"/>
        <family val="3"/>
        <charset val="134"/>
      </rPr>
      <t>居民基本医疗保险基金</t>
    </r>
    <phoneticPr fontId="2" type="noConversion"/>
  </si>
  <si>
    <r>
      <rPr>
        <sz val="12"/>
        <color indexed="8"/>
        <rFont val="宋体"/>
        <family val="3"/>
        <charset val="134"/>
      </rPr>
      <t xml:space="preserve">    </t>
    </r>
    <r>
      <rPr>
        <sz val="12"/>
        <color indexed="8"/>
        <rFont val="宋体"/>
        <family val="3"/>
        <charset val="134"/>
      </rPr>
      <t>工伤保险基金</t>
    </r>
    <phoneticPr fontId="2" type="noConversion"/>
  </si>
  <si>
    <r>
      <rPr>
        <sz val="12"/>
        <color indexed="8"/>
        <rFont val="宋体"/>
        <family val="3"/>
        <charset val="134"/>
      </rPr>
      <t xml:space="preserve">    </t>
    </r>
    <r>
      <rPr>
        <sz val="12"/>
        <color indexed="8"/>
        <rFont val="宋体"/>
        <family val="3"/>
        <charset val="134"/>
      </rPr>
      <t>失业保险基金</t>
    </r>
    <phoneticPr fontId="2" type="noConversion"/>
  </si>
  <si>
    <r>
      <rPr>
        <sz val="12"/>
        <color indexed="8"/>
        <rFont val="宋体"/>
        <family val="3"/>
        <charset val="134"/>
      </rPr>
      <t xml:space="preserve">    </t>
    </r>
    <r>
      <rPr>
        <sz val="12"/>
        <color indexed="8"/>
        <rFont val="宋体"/>
        <family val="3"/>
        <charset val="134"/>
      </rPr>
      <t>生育保险基金</t>
    </r>
    <phoneticPr fontId="2" type="noConversion"/>
  </si>
  <si>
    <r>
      <rPr>
        <sz val="12"/>
        <color indexed="8"/>
        <rFont val="宋体"/>
        <family val="3"/>
        <charset val="134"/>
      </rPr>
      <t xml:space="preserve">    </t>
    </r>
    <r>
      <rPr>
        <sz val="12"/>
        <color indexed="8"/>
        <rFont val="宋体"/>
        <family val="3"/>
        <charset val="134"/>
      </rPr>
      <t>城乡居民基本养老保险基金</t>
    </r>
    <phoneticPr fontId="2" type="noConversion"/>
  </si>
  <si>
    <r>
      <rPr>
        <sz val="12"/>
        <color indexed="8"/>
        <rFont val="宋体"/>
        <family val="3"/>
        <charset val="134"/>
      </rPr>
      <t xml:space="preserve">    </t>
    </r>
    <r>
      <rPr>
        <sz val="12"/>
        <color indexed="8"/>
        <rFont val="宋体"/>
        <family val="3"/>
        <charset val="134"/>
      </rPr>
      <t>居民基本医疗保险基金</t>
    </r>
    <phoneticPr fontId="2" type="noConversion"/>
  </si>
  <si>
    <r>
      <rPr>
        <sz val="12"/>
        <color indexed="8"/>
        <rFont val="宋体"/>
        <family val="3"/>
        <charset val="134"/>
      </rPr>
      <t xml:space="preserve">    </t>
    </r>
    <r>
      <rPr>
        <sz val="12"/>
        <color indexed="8"/>
        <rFont val="宋体"/>
        <family val="3"/>
        <charset val="134"/>
      </rPr>
      <t>工伤保险基金</t>
    </r>
    <phoneticPr fontId="2" type="noConversion"/>
  </si>
  <si>
    <r>
      <rPr>
        <sz val="12"/>
        <color indexed="8"/>
        <rFont val="宋体"/>
        <family val="3"/>
        <charset val="134"/>
      </rPr>
      <t xml:space="preserve">    </t>
    </r>
    <r>
      <rPr>
        <sz val="12"/>
        <color indexed="8"/>
        <rFont val="宋体"/>
        <family val="3"/>
        <charset val="134"/>
      </rPr>
      <t>失业保险基金</t>
    </r>
    <phoneticPr fontId="2" type="noConversion"/>
  </si>
  <si>
    <r>
      <rPr>
        <sz val="12"/>
        <color indexed="8"/>
        <rFont val="宋体"/>
        <family val="3"/>
        <charset val="134"/>
      </rPr>
      <t xml:space="preserve">    </t>
    </r>
    <r>
      <rPr>
        <sz val="12"/>
        <color indexed="8"/>
        <rFont val="宋体"/>
        <family val="3"/>
        <charset val="134"/>
      </rPr>
      <t>生育保险基金</t>
    </r>
    <phoneticPr fontId="2" type="noConversion"/>
  </si>
  <si>
    <t>一、税收收入</t>
  </si>
  <si>
    <t xml:space="preserve">    增值税</t>
  </si>
  <si>
    <t xml:space="preserve">    营业税</t>
  </si>
  <si>
    <t xml:space="preserve">    企业所得税</t>
  </si>
  <si>
    <t xml:space="preserve">    个人所得税</t>
  </si>
  <si>
    <t xml:space="preserve">    城市维护建设税</t>
  </si>
  <si>
    <t xml:space="preserve">    房产税</t>
  </si>
  <si>
    <t xml:space="preserve">    印花税</t>
  </si>
  <si>
    <t xml:space="preserve">    城镇土地使用税</t>
  </si>
  <si>
    <t xml:space="preserve">    土地增值税</t>
  </si>
  <si>
    <t xml:space="preserve">    契税</t>
  </si>
  <si>
    <t xml:space="preserve">    其他税收收入</t>
  </si>
  <si>
    <t>二、非税收入</t>
  </si>
  <si>
    <t xml:space="preserve">    罚没收入</t>
  </si>
  <si>
    <t xml:space="preserve"> </t>
  </si>
  <si>
    <t>项目</t>
  </si>
  <si>
    <r>
      <rPr>
        <sz val="11"/>
        <rFont val="宋体"/>
        <family val="3"/>
        <charset val="134"/>
      </rPr>
      <t>金额单位</t>
    </r>
    <r>
      <rPr>
        <sz val="11"/>
        <rFont val="Times New Roman"/>
        <family val="1"/>
      </rPr>
      <t>:</t>
    </r>
    <r>
      <rPr>
        <sz val="11"/>
        <rFont val="宋体"/>
        <family val="3"/>
        <charset val="134"/>
      </rPr>
      <t>万元</t>
    </r>
  </si>
  <si>
    <t>市本级自身财力安排的支出合计</t>
    <phoneticPr fontId="2" type="noConversion"/>
  </si>
  <si>
    <t>预算数</t>
    <phoneticPr fontId="2" type="noConversion"/>
  </si>
  <si>
    <r>
      <rPr>
        <sz val="12"/>
        <color indexed="8"/>
        <rFont val="Times New Roman"/>
        <family val="1"/>
      </rPr>
      <t xml:space="preserve">        </t>
    </r>
    <r>
      <rPr>
        <sz val="12"/>
        <color indexed="8"/>
        <rFont val="宋体"/>
        <family val="3"/>
        <charset val="134"/>
      </rPr>
      <t>专项补助收入</t>
    </r>
  </si>
  <si>
    <r>
      <rPr>
        <b/>
        <sz val="12"/>
        <color indexed="8"/>
        <rFont val="宋体"/>
        <family val="3"/>
        <charset val="134"/>
      </rPr>
      <t>收入总计</t>
    </r>
  </si>
  <si>
    <r>
      <rPr>
        <b/>
        <sz val="12"/>
        <color indexed="8"/>
        <rFont val="宋体"/>
        <family val="3"/>
        <charset val="134"/>
      </rPr>
      <t>支出总计</t>
    </r>
  </si>
  <si>
    <r>
      <rPr>
        <sz val="12"/>
        <color indexed="8"/>
        <rFont val="宋体"/>
        <family val="3"/>
        <charset val="134"/>
      </rPr>
      <t>金额单位</t>
    </r>
    <r>
      <rPr>
        <sz val="12"/>
        <color indexed="8"/>
        <rFont val="Times New Roman"/>
        <family val="1"/>
      </rPr>
      <t>:</t>
    </r>
    <r>
      <rPr>
        <sz val="12"/>
        <color indexed="8"/>
        <rFont val="宋体"/>
        <family val="3"/>
        <charset val="134"/>
      </rPr>
      <t>万元</t>
    </r>
  </si>
  <si>
    <t>支出项目</t>
    <phoneticPr fontId="2" type="noConversion"/>
  </si>
  <si>
    <t>专项转移支付预算数</t>
    <phoneticPr fontId="2" type="noConversion"/>
  </si>
  <si>
    <t>转移支付地区</t>
    <phoneticPr fontId="2" type="noConversion"/>
  </si>
  <si>
    <t>产业投融资引导专项</t>
  </si>
  <si>
    <t>新吴区、锡山区、惠山区</t>
    <phoneticPr fontId="2" type="noConversion"/>
  </si>
  <si>
    <t>人才引育专项</t>
  </si>
  <si>
    <t>梁溪区、滨湖区、新吴区、锡山区、惠山区</t>
    <phoneticPr fontId="2" type="noConversion"/>
  </si>
  <si>
    <t>科技创新专项</t>
  </si>
  <si>
    <t>工业和信息化专项</t>
  </si>
  <si>
    <t>服务业专项</t>
  </si>
  <si>
    <t>文体事业专项</t>
  </si>
  <si>
    <t>医疗卫计专项</t>
  </si>
  <si>
    <t>促进就业创业专项</t>
  </si>
  <si>
    <t>社会救助专项</t>
  </si>
  <si>
    <t>社会优抚专项</t>
  </si>
  <si>
    <t>社保补助专项</t>
  </si>
  <si>
    <t>社会福利专项</t>
  </si>
  <si>
    <t>水利事业专项</t>
  </si>
  <si>
    <t>锡山区、滨湖区</t>
    <phoneticPr fontId="2" type="noConversion"/>
  </si>
  <si>
    <t>滨湖区</t>
    <phoneticPr fontId="2" type="noConversion"/>
  </si>
  <si>
    <t>锡山区</t>
    <phoneticPr fontId="2" type="noConversion"/>
  </si>
  <si>
    <t>四</t>
    <phoneticPr fontId="2" type="noConversion"/>
  </si>
  <si>
    <t>三农城乡一体化类</t>
    <phoneticPr fontId="2" type="noConversion"/>
  </si>
  <si>
    <t>农业发展专项</t>
  </si>
  <si>
    <t>滨湖区、锡山区、惠山区</t>
    <phoneticPr fontId="2" type="noConversion"/>
  </si>
  <si>
    <t>城乡一体化专项</t>
  </si>
  <si>
    <t>农业服务体系建设项目</t>
    <phoneticPr fontId="2" type="noConversion"/>
  </si>
  <si>
    <t>五</t>
    <phoneticPr fontId="2" type="noConversion"/>
  </si>
  <si>
    <t>其他类</t>
    <phoneticPr fontId="2" type="noConversion"/>
  </si>
  <si>
    <t>社会综合治理专项</t>
  </si>
  <si>
    <t>注：本表中的转移支付预算数包含了一般公共预算、政府性基金预算、财政专户等各类资金来源安排的转移支付支出。</t>
    <phoneticPr fontId="2" type="noConversion"/>
  </si>
  <si>
    <r>
      <rPr>
        <sz val="12"/>
        <rFont val="宋体"/>
        <family val="3"/>
        <charset val="134"/>
      </rPr>
      <t>金额单位</t>
    </r>
    <r>
      <rPr>
        <sz val="12"/>
        <rFont val="Times New Roman"/>
        <family val="1"/>
      </rPr>
      <t>:</t>
    </r>
    <r>
      <rPr>
        <sz val="12"/>
        <rFont val="宋体"/>
        <family val="3"/>
        <charset val="134"/>
      </rPr>
      <t>万元</t>
    </r>
  </si>
  <si>
    <t>教育事业专项</t>
  </si>
  <si>
    <t>环境保护和环境治理专项</t>
  </si>
  <si>
    <t>对口支援专项</t>
  </si>
  <si>
    <r>
      <rPr>
        <sz val="12"/>
        <color indexed="8"/>
        <rFont val="宋体"/>
        <family val="3"/>
        <charset val="134"/>
      </rPr>
      <t xml:space="preserve">    </t>
    </r>
    <r>
      <rPr>
        <sz val="12"/>
        <color indexed="8"/>
        <rFont val="宋体"/>
        <family val="3"/>
        <charset val="134"/>
      </rPr>
      <t>国有土地使用权出让收入</t>
    </r>
  </si>
  <si>
    <r>
      <rPr>
        <sz val="12"/>
        <color indexed="8"/>
        <rFont val="宋体"/>
        <family val="3"/>
        <charset val="134"/>
      </rPr>
      <t xml:space="preserve">    </t>
    </r>
    <r>
      <rPr>
        <sz val="12"/>
        <color indexed="8"/>
        <rFont val="宋体"/>
        <family val="3"/>
        <charset val="134"/>
      </rPr>
      <t>国有土地收益基金</t>
    </r>
  </si>
  <si>
    <r>
      <rPr>
        <sz val="12"/>
        <color indexed="8"/>
        <rFont val="宋体"/>
        <family val="3"/>
        <charset val="134"/>
      </rPr>
      <t xml:space="preserve">    </t>
    </r>
    <r>
      <rPr>
        <sz val="12"/>
        <color indexed="8"/>
        <rFont val="宋体"/>
        <family val="3"/>
        <charset val="134"/>
      </rPr>
      <t>农业土地开发资金</t>
    </r>
  </si>
  <si>
    <r>
      <t>2017</t>
    </r>
    <r>
      <rPr>
        <sz val="20"/>
        <color indexed="8"/>
        <rFont val="方正小标宋简体"/>
        <charset val="134"/>
      </rPr>
      <t>年无锡市本级政府性基金预算支出表
（含转移支付）</t>
    </r>
    <phoneticPr fontId="2" type="noConversion"/>
  </si>
  <si>
    <t xml:space="preserve">    城市基础设施配套费安排的支出</t>
  </si>
  <si>
    <t xml:space="preserve">      其中：转移支付梁溪区</t>
    <phoneticPr fontId="2" type="noConversion"/>
  </si>
  <si>
    <t xml:space="preserve">            转移支付滨湖区</t>
    <phoneticPr fontId="2" type="noConversion"/>
  </si>
  <si>
    <t xml:space="preserve">            转移支付新吴区</t>
    <phoneticPr fontId="2" type="noConversion"/>
  </si>
  <si>
    <t xml:space="preserve">            转移支付锡山区</t>
    <phoneticPr fontId="2" type="noConversion"/>
  </si>
  <si>
    <t xml:space="preserve">            转移支付惠山区</t>
    <phoneticPr fontId="2" type="noConversion"/>
  </si>
  <si>
    <t xml:space="preserve">    污水处理费安排的支出</t>
  </si>
  <si>
    <t xml:space="preserve">    国有土地收益基金支出</t>
  </si>
  <si>
    <t xml:space="preserve">    国有土地使用权出让收入安排的支出</t>
  </si>
  <si>
    <r>
      <t xml:space="preserve"> 2.</t>
    </r>
    <r>
      <rPr>
        <sz val="12"/>
        <color indexed="8"/>
        <rFont val="宋体"/>
        <family val="3"/>
        <charset val="134"/>
      </rPr>
      <t>专项置换债券支出</t>
    </r>
    <phoneticPr fontId="2" type="noConversion"/>
  </si>
  <si>
    <t>金额单位：万元</t>
    <phoneticPr fontId="2" type="noConversion"/>
  </si>
  <si>
    <t>项        目</t>
    <phoneticPr fontId="2" type="noConversion"/>
  </si>
  <si>
    <t>一、利润收入</t>
    <phoneticPr fontId="2" type="noConversion"/>
  </si>
  <si>
    <t>二、股利、股息收入</t>
    <phoneticPr fontId="2" type="noConversion"/>
  </si>
  <si>
    <t>三、产权转让收入</t>
    <phoneticPr fontId="2" type="noConversion"/>
  </si>
  <si>
    <t>四、清算收入</t>
    <phoneticPr fontId="2" type="noConversion"/>
  </si>
  <si>
    <t>五、国有资本经营预算转移支付收入</t>
    <phoneticPr fontId="2" type="noConversion"/>
  </si>
  <si>
    <t>六、其他国有资本经营预算收入</t>
    <phoneticPr fontId="2" type="noConversion"/>
  </si>
  <si>
    <t>本年收入合计</t>
    <phoneticPr fontId="2" type="noConversion"/>
  </si>
  <si>
    <t>上年结转</t>
    <phoneticPr fontId="2" type="noConversion"/>
  </si>
  <si>
    <t>收 入 总 计</t>
    <phoneticPr fontId="2" type="noConversion"/>
  </si>
  <si>
    <r>
      <rPr>
        <sz val="12"/>
        <rFont val="宋体"/>
        <family val="3"/>
        <charset val="134"/>
      </rPr>
      <t>金额单位：万元</t>
    </r>
    <phoneticPr fontId="2" type="noConversion"/>
  </si>
  <si>
    <r>
      <rPr>
        <b/>
        <sz val="12"/>
        <rFont val="宋体"/>
        <family val="3"/>
        <charset val="134"/>
      </rPr>
      <t>项</t>
    </r>
    <r>
      <rPr>
        <b/>
        <sz val="12"/>
        <rFont val="Times New Roman"/>
        <family val="1"/>
      </rPr>
      <t xml:space="preserve">        </t>
    </r>
    <r>
      <rPr>
        <b/>
        <sz val="12"/>
        <rFont val="宋体"/>
        <family val="3"/>
        <charset val="134"/>
      </rPr>
      <t>目</t>
    </r>
    <phoneticPr fontId="2" type="noConversion"/>
  </si>
  <si>
    <r>
      <rPr>
        <sz val="12"/>
        <rFont val="宋体"/>
        <family val="3"/>
        <charset val="134"/>
      </rPr>
      <t>一、解决历史遗留问题及改革成本支出</t>
    </r>
    <phoneticPr fontId="2" type="noConversion"/>
  </si>
  <si>
    <r>
      <rPr>
        <sz val="12"/>
        <rFont val="宋体"/>
        <family val="3"/>
        <charset val="134"/>
      </rPr>
      <t>二、国有企业资本金注入</t>
    </r>
    <phoneticPr fontId="2" type="noConversion"/>
  </si>
  <si>
    <r>
      <rPr>
        <sz val="12"/>
        <rFont val="宋体"/>
        <family val="3"/>
        <charset val="134"/>
      </rPr>
      <t>三、国有企业政策性补贴</t>
    </r>
    <phoneticPr fontId="2" type="noConversion"/>
  </si>
  <si>
    <r>
      <rPr>
        <sz val="12"/>
        <rFont val="宋体"/>
        <family val="3"/>
        <charset val="134"/>
      </rPr>
      <t>四、金融国有资本经营预算支出</t>
    </r>
    <phoneticPr fontId="2" type="noConversion"/>
  </si>
  <si>
    <r>
      <rPr>
        <sz val="12"/>
        <rFont val="宋体"/>
        <family val="3"/>
        <charset val="134"/>
      </rPr>
      <t>五、调出资金</t>
    </r>
    <phoneticPr fontId="2" type="noConversion"/>
  </si>
  <si>
    <r>
      <rPr>
        <sz val="12"/>
        <rFont val="宋体"/>
        <family val="3"/>
        <charset val="134"/>
      </rPr>
      <t>六、国有资本经营预算转移支付支出</t>
    </r>
    <phoneticPr fontId="2" type="noConversion"/>
  </si>
  <si>
    <r>
      <rPr>
        <sz val="12"/>
        <rFont val="宋体"/>
        <family val="3"/>
        <charset val="134"/>
      </rPr>
      <t>七、其他国有资本经营预算支出</t>
    </r>
    <phoneticPr fontId="2" type="noConversion"/>
  </si>
  <si>
    <r>
      <rPr>
        <sz val="12"/>
        <rFont val="宋体"/>
        <family val="3"/>
        <charset val="134"/>
      </rPr>
      <t>本年支出合计</t>
    </r>
    <phoneticPr fontId="2" type="noConversion"/>
  </si>
  <si>
    <r>
      <rPr>
        <sz val="12"/>
        <rFont val="宋体"/>
        <family val="3"/>
        <charset val="134"/>
      </rPr>
      <t>结转下年</t>
    </r>
    <phoneticPr fontId="2" type="noConversion"/>
  </si>
  <si>
    <r>
      <rPr>
        <sz val="12"/>
        <rFont val="宋体"/>
        <family val="3"/>
        <charset val="134"/>
      </rPr>
      <t>支</t>
    </r>
    <r>
      <rPr>
        <sz val="12"/>
        <rFont val="Times New Roman"/>
        <family val="1"/>
      </rPr>
      <t xml:space="preserve"> </t>
    </r>
    <r>
      <rPr>
        <sz val="12"/>
        <rFont val="宋体"/>
        <family val="3"/>
        <charset val="134"/>
      </rPr>
      <t>出</t>
    </r>
    <r>
      <rPr>
        <sz val="12"/>
        <rFont val="Times New Roman"/>
        <family val="1"/>
      </rPr>
      <t xml:space="preserve"> </t>
    </r>
    <r>
      <rPr>
        <sz val="12"/>
        <rFont val="宋体"/>
        <family val="3"/>
        <charset val="134"/>
      </rPr>
      <t>总</t>
    </r>
    <r>
      <rPr>
        <sz val="12"/>
        <rFont val="Times New Roman"/>
        <family val="1"/>
      </rPr>
      <t xml:space="preserve"> </t>
    </r>
    <r>
      <rPr>
        <sz val="12"/>
        <rFont val="宋体"/>
        <family val="3"/>
        <charset val="134"/>
      </rPr>
      <t>计</t>
    </r>
    <phoneticPr fontId="2" type="noConversion"/>
  </si>
  <si>
    <t>表十九：</t>
    <phoneticPr fontId="2" type="noConversion"/>
  </si>
  <si>
    <t>表二十：</t>
    <phoneticPr fontId="2" type="noConversion"/>
  </si>
  <si>
    <r>
      <rPr>
        <sz val="12"/>
        <color indexed="8"/>
        <rFont val="宋体"/>
        <family val="3"/>
        <charset val="134"/>
      </rPr>
      <t>表二十一</t>
    </r>
    <r>
      <rPr>
        <sz val="12"/>
        <color indexed="8"/>
        <rFont val="Times New Roman"/>
        <family val="1"/>
      </rPr>
      <t>:</t>
    </r>
    <phoneticPr fontId="2" type="noConversion"/>
  </si>
  <si>
    <t>表二十二：</t>
    <phoneticPr fontId="2" type="noConversion"/>
  </si>
  <si>
    <t>表二十三：</t>
    <phoneticPr fontId="2" type="noConversion"/>
  </si>
  <si>
    <t>表二十四：</t>
    <phoneticPr fontId="2" type="noConversion"/>
  </si>
  <si>
    <t>表二十五：</t>
    <phoneticPr fontId="2" type="noConversion"/>
  </si>
  <si>
    <t>表二十六：</t>
    <phoneticPr fontId="2" type="noConversion"/>
  </si>
  <si>
    <t>表二十七：</t>
    <phoneticPr fontId="2" type="noConversion"/>
  </si>
  <si>
    <t>表二十九：</t>
    <phoneticPr fontId="2" type="noConversion"/>
  </si>
  <si>
    <t>表三十：</t>
    <phoneticPr fontId="2" type="noConversion"/>
  </si>
  <si>
    <t>表三十一：</t>
    <phoneticPr fontId="2" type="noConversion"/>
  </si>
  <si>
    <t>表三十二：</t>
    <phoneticPr fontId="2" type="noConversion"/>
  </si>
  <si>
    <r>
      <t>表三十四</t>
    </r>
    <r>
      <rPr>
        <sz val="12"/>
        <color indexed="8"/>
        <rFont val="Times New Roman"/>
        <family val="1"/>
      </rPr>
      <t>:</t>
    </r>
    <phoneticPr fontId="2" type="noConversion"/>
  </si>
  <si>
    <t>表三十五：</t>
    <phoneticPr fontId="2" type="noConversion"/>
  </si>
  <si>
    <t>表三十六：</t>
    <phoneticPr fontId="2" type="noConversion"/>
  </si>
  <si>
    <t>表三十七：</t>
    <phoneticPr fontId="2" type="noConversion"/>
  </si>
  <si>
    <t>表三十八：</t>
    <phoneticPr fontId="2" type="noConversion"/>
  </si>
  <si>
    <t>表三十九：</t>
    <phoneticPr fontId="2" type="noConversion"/>
  </si>
  <si>
    <t>转移性支出</t>
  </si>
  <si>
    <t>其他支出</t>
  </si>
  <si>
    <t>支出经济科目</t>
    <phoneticPr fontId="2" type="noConversion"/>
  </si>
  <si>
    <t>附表1</t>
    <phoneticPr fontId="22" type="noConversion"/>
  </si>
  <si>
    <t>附表2</t>
    <phoneticPr fontId="22" type="noConversion"/>
  </si>
  <si>
    <t>附表3</t>
  </si>
  <si>
    <t>附表4</t>
  </si>
  <si>
    <t>附表5</t>
  </si>
  <si>
    <t>附表6</t>
  </si>
  <si>
    <t>附表7</t>
  </si>
  <si>
    <t>附表8</t>
  </si>
  <si>
    <t>附表9</t>
  </si>
  <si>
    <t>附表10</t>
  </si>
  <si>
    <t>附表11</t>
  </si>
  <si>
    <t>附表12</t>
  </si>
  <si>
    <t>附表13</t>
  </si>
  <si>
    <t>附表14</t>
  </si>
  <si>
    <t>附表15</t>
  </si>
  <si>
    <t>附表16</t>
  </si>
  <si>
    <t>附表17</t>
  </si>
  <si>
    <t>附表18</t>
  </si>
  <si>
    <t>附表19</t>
  </si>
  <si>
    <t>附表20</t>
  </si>
  <si>
    <t>附表21</t>
  </si>
  <si>
    <t>附表22</t>
  </si>
  <si>
    <t>附表23</t>
  </si>
  <si>
    <t>附表24</t>
  </si>
  <si>
    <t>附表25</t>
  </si>
  <si>
    <t>附表26</t>
  </si>
  <si>
    <t>附表27</t>
  </si>
  <si>
    <t>附表28</t>
  </si>
  <si>
    <t>附表29</t>
  </si>
  <si>
    <t>附表30</t>
  </si>
  <si>
    <t>附表31</t>
  </si>
  <si>
    <t>附表32</t>
  </si>
  <si>
    <t>附表33</t>
  </si>
  <si>
    <t>附表34</t>
  </si>
  <si>
    <t>附表35</t>
  </si>
  <si>
    <t>附表36</t>
  </si>
  <si>
    <t>附表37</t>
  </si>
  <si>
    <t>附表38</t>
  </si>
  <si>
    <t>附表39</t>
  </si>
  <si>
    <t>二、无锡市本级债务情况</t>
    <phoneticPr fontId="22" type="noConversion"/>
  </si>
  <si>
    <t>无锡市本级国有资本经营预算收入表</t>
  </si>
  <si>
    <t>无锡市本级国有资本经营预算支出表</t>
  </si>
  <si>
    <t>附 表 目 录</t>
    <phoneticPr fontId="22" type="noConversion"/>
  </si>
  <si>
    <t xml:space="preserve">    其他各项非税收入</t>
    <phoneticPr fontId="2" type="noConversion"/>
  </si>
  <si>
    <t>收入合计</t>
    <phoneticPr fontId="2" type="noConversion"/>
  </si>
  <si>
    <r>
      <rPr>
        <sz val="12"/>
        <rFont val="宋体"/>
        <family val="3"/>
        <charset val="134"/>
      </rPr>
      <t>表二十八：</t>
    </r>
    <phoneticPr fontId="22" type="noConversion"/>
  </si>
  <si>
    <r>
      <rPr>
        <sz val="12"/>
        <rFont val="宋体"/>
        <family val="3"/>
        <charset val="134"/>
      </rPr>
      <t>单位：万元</t>
    </r>
  </si>
  <si>
    <r>
      <rPr>
        <b/>
        <sz val="12"/>
        <rFont val="宋体"/>
        <family val="3"/>
        <charset val="134"/>
      </rPr>
      <t>项目</t>
    </r>
  </si>
  <si>
    <r>
      <rPr>
        <b/>
        <sz val="12"/>
        <rFont val="宋体"/>
        <family val="3"/>
        <charset val="134"/>
      </rPr>
      <t>预算数</t>
    </r>
  </si>
  <si>
    <r>
      <rPr>
        <sz val="12"/>
        <color indexed="8"/>
        <rFont val="Times New Roman"/>
        <family val="1"/>
      </rPr>
      <t xml:space="preserve"> 1.</t>
    </r>
    <r>
      <rPr>
        <sz val="12"/>
        <color indexed="8"/>
        <rFont val="宋体"/>
        <family val="3"/>
        <charset val="134"/>
      </rPr>
      <t>政府性基金支出</t>
    </r>
    <phoneticPr fontId="22" type="noConversion"/>
  </si>
  <si>
    <t xml:space="preserve">      其他城市公用事业附加收入安排的支出</t>
    <phoneticPr fontId="10" type="noConversion"/>
  </si>
  <si>
    <r>
      <t xml:space="preserve">    </t>
    </r>
    <r>
      <rPr>
        <sz val="12"/>
        <color indexed="8"/>
        <rFont val="宋体"/>
        <family val="3"/>
        <charset val="134"/>
      </rPr>
      <t>城乡社区支出</t>
    </r>
    <phoneticPr fontId="2" type="noConversion"/>
  </si>
  <si>
    <r>
      <t xml:space="preserve"> </t>
    </r>
    <r>
      <rPr>
        <sz val="12"/>
        <color indexed="8"/>
        <rFont val="宋体"/>
        <family val="3"/>
        <charset val="134"/>
      </rPr>
      <t xml:space="preserve"> </t>
    </r>
    <r>
      <rPr>
        <sz val="12"/>
        <color indexed="8"/>
        <rFont val="宋体"/>
        <family val="3"/>
        <charset val="134"/>
      </rPr>
      <t>资源勘探信息等支出</t>
    </r>
    <phoneticPr fontId="2" type="noConversion"/>
  </si>
  <si>
    <r>
      <t xml:space="preserve"> </t>
    </r>
    <r>
      <rPr>
        <sz val="12"/>
        <color indexed="8"/>
        <rFont val="宋体"/>
        <family val="3"/>
        <charset val="134"/>
      </rPr>
      <t xml:space="preserve"> </t>
    </r>
    <r>
      <rPr>
        <sz val="12"/>
        <color indexed="8"/>
        <rFont val="宋体"/>
        <family val="3"/>
        <charset val="134"/>
      </rPr>
      <t>其他支出</t>
    </r>
    <phoneticPr fontId="2" type="noConversion"/>
  </si>
  <si>
    <r>
      <t xml:space="preserve">    </t>
    </r>
    <r>
      <rPr>
        <sz val="12"/>
        <color indexed="8"/>
        <rFont val="宋体"/>
        <family val="3"/>
        <charset val="134"/>
      </rPr>
      <t xml:space="preserve">  </t>
    </r>
    <r>
      <rPr>
        <sz val="12"/>
        <color indexed="8"/>
        <rFont val="宋体"/>
        <family val="3"/>
        <charset val="134"/>
      </rPr>
      <t>其他散装水泥专项资金收入安排的支出</t>
    </r>
    <phoneticPr fontId="10" type="noConversion"/>
  </si>
  <si>
    <r>
      <t xml:space="preserve">   </t>
    </r>
    <r>
      <rPr>
        <sz val="12"/>
        <color indexed="8"/>
        <rFont val="宋体"/>
        <family val="3"/>
        <charset val="134"/>
      </rPr>
      <t xml:space="preserve">  </t>
    </r>
    <r>
      <rPr>
        <sz val="12"/>
        <color indexed="8"/>
        <rFont val="宋体"/>
        <family val="3"/>
        <charset val="134"/>
      </rPr>
      <t xml:space="preserve"> 其他新型墙体材料专项收入安排的支出</t>
    </r>
    <phoneticPr fontId="10" type="noConversion"/>
  </si>
  <si>
    <t xml:space="preserve">      用于社会福利的彩票公益金支出</t>
    <phoneticPr fontId="10" type="noConversion"/>
  </si>
  <si>
    <t xml:space="preserve">      用于体育事业的彩票公益金支出</t>
    <phoneticPr fontId="10" type="noConversion"/>
  </si>
  <si>
    <t xml:space="preserve">      福利彩票销售机构的业务费支出</t>
    <phoneticPr fontId="2" type="noConversion"/>
  </si>
  <si>
    <t xml:space="preserve">      体育彩票销售机构的业务费支出</t>
    <phoneticPr fontId="2" type="noConversion"/>
  </si>
  <si>
    <r>
      <t xml:space="preserve">  </t>
    </r>
    <r>
      <rPr>
        <sz val="12"/>
        <color indexed="8"/>
        <rFont val="宋体"/>
        <family val="3"/>
        <charset val="134"/>
      </rPr>
      <t>城乡社区支出</t>
    </r>
    <phoneticPr fontId="22" type="noConversion"/>
  </si>
  <si>
    <t xml:space="preserve">      征地拆迁和补偿支出</t>
    <phoneticPr fontId="22" type="noConversion"/>
  </si>
  <si>
    <t xml:space="preserve">      其他城市基础设施配套费安排的支出</t>
    <phoneticPr fontId="22" type="noConversion"/>
  </si>
  <si>
    <t xml:space="preserve">  资源勘探信息等支出</t>
    <phoneticPr fontId="22" type="noConversion"/>
  </si>
  <si>
    <r>
      <t xml:space="preserve"> </t>
    </r>
    <r>
      <rPr>
        <sz val="12"/>
        <color indexed="8"/>
        <rFont val="宋体"/>
        <family val="3"/>
        <charset val="134"/>
      </rPr>
      <t xml:space="preserve"> </t>
    </r>
    <r>
      <rPr>
        <sz val="12"/>
        <color indexed="8"/>
        <rFont val="宋体"/>
        <family val="3"/>
        <charset val="134"/>
      </rPr>
      <t>其他支出</t>
    </r>
    <phoneticPr fontId="22" type="noConversion"/>
  </si>
  <si>
    <t xml:space="preserve">   增值税</t>
  </si>
  <si>
    <t xml:space="preserve">   营业税（历史清缴）</t>
  </si>
  <si>
    <t xml:space="preserve">   企业所得税</t>
  </si>
  <si>
    <t xml:space="preserve">   个人所得税</t>
  </si>
  <si>
    <t xml:space="preserve">   印花税</t>
  </si>
  <si>
    <r>
      <t>2017</t>
    </r>
    <r>
      <rPr>
        <sz val="20"/>
        <color indexed="8"/>
        <rFont val="方正小标宋简体"/>
        <charset val="134"/>
      </rPr>
      <t>年无锡市一般公共预算收入执行情况表</t>
    </r>
    <phoneticPr fontId="2" type="noConversion"/>
  </si>
  <si>
    <r>
      <t>2017</t>
    </r>
    <r>
      <rPr>
        <b/>
        <sz val="12"/>
        <color indexed="8"/>
        <rFont val="宋体"/>
        <family val="3"/>
        <charset val="134"/>
      </rPr>
      <t>年执行数</t>
    </r>
    <phoneticPr fontId="2" type="noConversion"/>
  </si>
  <si>
    <r>
      <t>一、201</t>
    </r>
    <r>
      <rPr>
        <b/>
        <sz val="12"/>
        <color theme="1"/>
        <rFont val="宋体"/>
        <family val="3"/>
        <charset val="134"/>
        <scheme val="minor"/>
      </rPr>
      <t>7</t>
    </r>
    <r>
      <rPr>
        <b/>
        <sz val="12"/>
        <color theme="1"/>
        <rFont val="宋体"/>
        <family val="3"/>
        <charset val="134"/>
        <scheme val="minor"/>
      </rPr>
      <t>年财政预算执行情况</t>
    </r>
    <phoneticPr fontId="22" type="noConversion"/>
  </si>
  <si>
    <r>
      <t>三、201</t>
    </r>
    <r>
      <rPr>
        <b/>
        <sz val="12"/>
        <color theme="1"/>
        <rFont val="宋体"/>
        <family val="3"/>
        <charset val="134"/>
        <scheme val="minor"/>
      </rPr>
      <t>8</t>
    </r>
    <r>
      <rPr>
        <b/>
        <sz val="12"/>
        <color theme="1"/>
        <rFont val="宋体"/>
        <family val="3"/>
        <charset val="134"/>
        <scheme val="minor"/>
      </rPr>
      <t>年财政预算草案</t>
    </r>
    <phoneticPr fontId="22" type="noConversion"/>
  </si>
  <si>
    <t>2018年无锡市一般公共预算收入预算表（代编）</t>
  </si>
  <si>
    <t>2018年无锡市一般公共预算支出预算表（代编）</t>
  </si>
  <si>
    <t>2018年无锡市政府性基金收入预算表（代编）</t>
  </si>
  <si>
    <t>2018年无锡市政府性基金支出预算表（代编）</t>
  </si>
  <si>
    <t>2018年无锡市国有资本经营收入预算表（代编）</t>
  </si>
  <si>
    <t>2018年无锡市国有资本经营支出预算表（代编）</t>
  </si>
  <si>
    <t>2018年无锡市社会保险基金收入预算表（代编）</t>
  </si>
  <si>
    <t>2018年无锡市社会保险基金支出预算表（代编）</t>
  </si>
  <si>
    <t>2018年无锡市本级一般公共预算收入表</t>
  </si>
  <si>
    <t>2018年无锡市本级一般公共预算支出预算表（按功能科目分类）</t>
  </si>
  <si>
    <t>2018年无锡市本级一般公共预算支出预算表（按经济科目分类）</t>
  </si>
  <si>
    <t>2018年无锡市本级一般公共预算平衡表
（含本级财力安排和一般转移支付）</t>
  </si>
  <si>
    <t>2018年无锡市本级专项转移支付预算情况表</t>
  </si>
  <si>
    <t>2018年无锡市本级重点支出项目情况表</t>
  </si>
  <si>
    <t>2018年无锡市本级财政拨款“三公”经费预算表</t>
  </si>
  <si>
    <t>2018年无锡市本级政府性基金预算收入表</t>
  </si>
  <si>
    <t>2018年无锡市本级政府性基金预算支出表（含对下转移支付）</t>
  </si>
  <si>
    <t>2018年无锡市本级社会保险基金收入预算表</t>
  </si>
  <si>
    <t>2018年无锡市本级社会保险基金支出预算表</t>
  </si>
  <si>
    <t>2017年无锡市一般公共预算收入执行情况表</t>
  </si>
  <si>
    <t>2017年无锡市一般公共预算支出执行情况表</t>
  </si>
  <si>
    <t>2017年无锡市政府性基金收入执行情况表</t>
  </si>
  <si>
    <t>2017年无锡市政府性基金支出执行情况表</t>
  </si>
  <si>
    <t>2017年无锡市国有资本经营预算收入执行情况表</t>
  </si>
  <si>
    <t>2017年无锡市国有资本经营预算支出执行情况表</t>
  </si>
  <si>
    <t>2017年无锡市社会保险基金收入执行情况表</t>
  </si>
  <si>
    <t>2017年无锡市社会保险基金支出执行情况表</t>
  </si>
  <si>
    <t>2017年市本级一般公共预算收入执行情况表</t>
  </si>
  <si>
    <t>2017年市本级一般公共预算支出执行情况表</t>
  </si>
  <si>
    <t>2017年市本级一般公共预算平衡情况表</t>
  </si>
  <si>
    <t>2017年市本级政府性基金预算收入执行情况表</t>
  </si>
  <si>
    <t>2017年市本级政府性基金预算支出执行情况表</t>
  </si>
  <si>
    <t>2017年市本级国有资本经营预算收入执行情况表</t>
  </si>
  <si>
    <t>2017年市本级国有资本经营预算支出执行情况表</t>
  </si>
  <si>
    <t>2017年市区社会保险基金收入执行情况表</t>
  </si>
  <si>
    <t>2017年市区社会保险基金支出执行情况表</t>
  </si>
  <si>
    <t>2017年无锡市本级地方政府债务情况表</t>
  </si>
  <si>
    <t>1.一般公共服务支出</t>
  </si>
  <si>
    <t>2.公共安全支出</t>
  </si>
  <si>
    <t>3.教育支出</t>
  </si>
  <si>
    <t>4.科学技术支出</t>
  </si>
  <si>
    <t>5.文化体育与传媒支出①</t>
  </si>
  <si>
    <t>6.社会保障和就业支出</t>
  </si>
  <si>
    <t>7.医疗卫生与计划生育支出</t>
  </si>
  <si>
    <t>8.节能环保支出</t>
  </si>
  <si>
    <t>9.城乡社区支出</t>
  </si>
  <si>
    <t>10.农林水支出</t>
  </si>
  <si>
    <t>11.交通运输支出②</t>
  </si>
  <si>
    <t>12.资源勘探信息等支出</t>
  </si>
  <si>
    <t>13.商业服务业等支出</t>
  </si>
  <si>
    <t>14.国土海洋气象等支出</t>
  </si>
  <si>
    <t>15.住房保障支出</t>
  </si>
  <si>
    <t>16.债务付息支出</t>
  </si>
  <si>
    <t>17.其他各项支出</t>
  </si>
  <si>
    <r>
      <t>2017</t>
    </r>
    <r>
      <rPr>
        <sz val="20"/>
        <color indexed="8"/>
        <rFont val="方正小标宋简体"/>
        <charset val="134"/>
      </rPr>
      <t>年无锡市一般公共预算支出执行情况表</t>
    </r>
    <phoneticPr fontId="2" type="noConversion"/>
  </si>
  <si>
    <r>
      <t>2</t>
    </r>
    <r>
      <rPr>
        <b/>
        <sz val="12"/>
        <color indexed="8"/>
        <rFont val="宋体"/>
        <family val="3"/>
        <charset val="134"/>
      </rPr>
      <t>017年</t>
    </r>
    <r>
      <rPr>
        <b/>
        <sz val="12"/>
        <color indexed="8"/>
        <rFont val="宋体"/>
        <family val="3"/>
        <charset val="134"/>
      </rPr>
      <t>执行数</t>
    </r>
    <phoneticPr fontId="2" type="noConversion"/>
  </si>
  <si>
    <r>
      <t>2017</t>
    </r>
    <r>
      <rPr>
        <sz val="20"/>
        <color indexed="8"/>
        <rFont val="方正小标宋简体"/>
        <charset val="134"/>
      </rPr>
      <t>年无锡市政府性基金收入执行情况表</t>
    </r>
    <phoneticPr fontId="2" type="noConversion"/>
  </si>
  <si>
    <r>
      <t>2017</t>
    </r>
    <r>
      <rPr>
        <sz val="20"/>
        <color indexed="8"/>
        <rFont val="方正小标宋简体"/>
        <charset val="134"/>
      </rPr>
      <t>年无锡市社会保险基金收入执行情况表</t>
    </r>
    <phoneticPr fontId="2" type="noConversion"/>
  </si>
  <si>
    <r>
      <t>2017</t>
    </r>
    <r>
      <rPr>
        <sz val="20"/>
        <color indexed="8"/>
        <rFont val="方正小标宋简体"/>
        <charset val="134"/>
      </rPr>
      <t>年无锡市社会保险基金支出执行情况表</t>
    </r>
    <phoneticPr fontId="2" type="noConversion"/>
  </si>
  <si>
    <r>
      <t>2017</t>
    </r>
    <r>
      <rPr>
        <b/>
        <sz val="12"/>
        <color indexed="8"/>
        <rFont val="宋体"/>
        <family val="3"/>
        <charset val="134"/>
      </rPr>
      <t>年
执行数</t>
    </r>
    <phoneticPr fontId="10" type="noConversion"/>
  </si>
  <si>
    <r>
      <t xml:space="preserve"> 1.</t>
    </r>
    <r>
      <rPr>
        <sz val="12"/>
        <color indexed="8"/>
        <rFont val="宋体"/>
        <family val="3"/>
        <charset val="134"/>
      </rPr>
      <t>本级一般公共预算收入</t>
    </r>
  </si>
  <si>
    <r>
      <t xml:space="preserve"> 2.</t>
    </r>
    <r>
      <rPr>
        <sz val="12"/>
        <color indexed="8"/>
        <rFont val="宋体"/>
        <family val="3"/>
        <charset val="134"/>
      </rPr>
      <t>上级补助收入</t>
    </r>
  </si>
  <si>
    <r>
      <t xml:space="preserve"> 3.</t>
    </r>
    <r>
      <rPr>
        <sz val="12"/>
        <color indexed="8"/>
        <rFont val="宋体"/>
        <family val="3"/>
        <charset val="134"/>
      </rPr>
      <t>下级上解收入</t>
    </r>
  </si>
  <si>
    <r>
      <t xml:space="preserve"> 5.</t>
    </r>
    <r>
      <rPr>
        <sz val="12"/>
        <color indexed="8"/>
        <rFont val="宋体"/>
        <family val="3"/>
        <charset val="134"/>
      </rPr>
      <t>一般置换债券资金收入</t>
    </r>
  </si>
  <si>
    <r>
      <t xml:space="preserve"> 6.</t>
    </r>
    <r>
      <rPr>
        <sz val="12"/>
        <color indexed="8"/>
        <rFont val="宋体"/>
        <family val="3"/>
        <charset val="134"/>
      </rPr>
      <t>一般新增债券收入</t>
    </r>
  </si>
  <si>
    <r>
      <t xml:space="preserve"> 7.</t>
    </r>
    <r>
      <rPr>
        <sz val="12"/>
        <color indexed="8"/>
        <rFont val="宋体"/>
        <family val="3"/>
        <charset val="134"/>
      </rPr>
      <t>上年结转收入</t>
    </r>
  </si>
  <si>
    <r>
      <rPr>
        <sz val="20"/>
        <color indexed="8"/>
        <rFont val="Times New Roman"/>
        <family val="1"/>
      </rPr>
      <t>2017</t>
    </r>
    <r>
      <rPr>
        <sz val="20"/>
        <color indexed="8"/>
        <rFont val="方正小标宋简体"/>
        <family val="4"/>
        <charset val="134"/>
      </rPr>
      <t>年市本级一般公共预算平衡情况表</t>
    </r>
    <phoneticPr fontId="10" type="noConversion"/>
  </si>
  <si>
    <r>
      <t>2017</t>
    </r>
    <r>
      <rPr>
        <b/>
        <sz val="12"/>
        <color indexed="8"/>
        <rFont val="宋体"/>
        <family val="3"/>
        <charset val="134"/>
      </rPr>
      <t>年
执行数</t>
    </r>
    <phoneticPr fontId="10" type="noConversion"/>
  </si>
  <si>
    <r>
      <t xml:space="preserve"> 1.</t>
    </r>
    <r>
      <rPr>
        <sz val="12"/>
        <color indexed="8"/>
        <rFont val="宋体"/>
        <family val="3"/>
        <charset val="134"/>
      </rPr>
      <t>本级直接列支的一般公共预算支出①</t>
    </r>
    <phoneticPr fontId="10" type="noConversion"/>
  </si>
  <si>
    <r>
      <t xml:space="preserve"> </t>
    </r>
    <r>
      <rPr>
        <sz val="12"/>
        <color indexed="8"/>
        <rFont val="宋体"/>
        <family val="3"/>
        <charset val="134"/>
      </rPr>
      <t>税收返还收入</t>
    </r>
    <phoneticPr fontId="10" type="noConversion"/>
  </si>
  <si>
    <r>
      <t xml:space="preserve"> </t>
    </r>
    <r>
      <rPr>
        <sz val="12"/>
        <color indexed="8"/>
        <rFont val="宋体"/>
        <family val="3"/>
        <charset val="134"/>
      </rPr>
      <t>结算补助收入</t>
    </r>
    <phoneticPr fontId="10" type="noConversion"/>
  </si>
  <si>
    <r>
      <rPr>
        <sz val="12"/>
        <color indexed="8"/>
        <rFont val="Times New Roman"/>
        <family val="1"/>
      </rPr>
      <t xml:space="preserve"> 3.</t>
    </r>
    <r>
      <rPr>
        <sz val="12"/>
        <color indexed="8"/>
        <rFont val="宋体"/>
        <family val="3"/>
        <charset val="134"/>
      </rPr>
      <t>补助下级支出</t>
    </r>
    <phoneticPr fontId="10" type="noConversion"/>
  </si>
  <si>
    <r>
      <t xml:space="preserve"> </t>
    </r>
    <r>
      <rPr>
        <sz val="12"/>
        <color indexed="8"/>
        <rFont val="宋体"/>
        <family val="3"/>
        <charset val="134"/>
      </rPr>
      <t>专项补助收入</t>
    </r>
    <phoneticPr fontId="10" type="noConversion"/>
  </si>
  <si>
    <t xml:space="preserve"> 一般性转移支付支出</t>
    <phoneticPr fontId="10" type="noConversion"/>
  </si>
  <si>
    <t xml:space="preserve"> 专项转移支付支出</t>
    <phoneticPr fontId="10" type="noConversion"/>
  </si>
  <si>
    <r>
      <t xml:space="preserve"> 4.</t>
    </r>
    <r>
      <rPr>
        <sz val="12"/>
        <color indexed="8"/>
        <rFont val="宋体"/>
        <family val="3"/>
        <charset val="134"/>
      </rPr>
      <t>预算稳定调节基金收入</t>
    </r>
    <phoneticPr fontId="10" type="noConversion"/>
  </si>
  <si>
    <r>
      <rPr>
        <sz val="12"/>
        <color indexed="8"/>
        <rFont val="Times New Roman"/>
        <family val="1"/>
      </rPr>
      <t xml:space="preserve"> 4.</t>
    </r>
    <r>
      <rPr>
        <sz val="12"/>
        <color indexed="8"/>
        <rFont val="宋体"/>
        <family val="3"/>
        <charset val="134"/>
      </rPr>
      <t>一般置换债券支出</t>
    </r>
    <phoneticPr fontId="10" type="noConversion"/>
  </si>
  <si>
    <r>
      <t xml:space="preserve"> 5</t>
    </r>
    <r>
      <rPr>
        <sz val="12"/>
        <color indexed="8"/>
        <rFont val="宋体"/>
        <family val="3"/>
        <charset val="134"/>
      </rPr>
      <t>、补充预算稳定调节基金</t>
    </r>
    <phoneticPr fontId="10" type="noConversion"/>
  </si>
  <si>
    <r>
      <t xml:space="preserve"> 6</t>
    </r>
    <r>
      <rPr>
        <sz val="12"/>
        <color indexed="8"/>
        <rFont val="宋体"/>
        <family val="3"/>
        <charset val="134"/>
      </rPr>
      <t>、补充预算周转金</t>
    </r>
    <phoneticPr fontId="10" type="noConversion"/>
  </si>
  <si>
    <r>
      <t xml:space="preserve"> 8.</t>
    </r>
    <r>
      <rPr>
        <sz val="12"/>
        <color indexed="8"/>
        <rFont val="宋体"/>
        <family val="3"/>
        <charset val="134"/>
      </rPr>
      <t>调入资金收入</t>
    </r>
    <phoneticPr fontId="10" type="noConversion"/>
  </si>
  <si>
    <r>
      <t xml:space="preserve"> </t>
    </r>
    <r>
      <rPr>
        <sz val="12"/>
        <color rgb="FF000000"/>
        <rFont val="宋体"/>
        <family val="3"/>
        <charset val="134"/>
      </rPr>
      <t>盘活存量资金收入</t>
    </r>
    <phoneticPr fontId="10" type="noConversion"/>
  </si>
  <si>
    <r>
      <t xml:space="preserve"> </t>
    </r>
    <r>
      <rPr>
        <sz val="12"/>
        <color rgb="FF000000"/>
        <rFont val="宋体"/>
        <family val="3"/>
        <charset val="134"/>
      </rPr>
      <t>市区结算资金收入</t>
    </r>
    <phoneticPr fontId="10" type="noConversion"/>
  </si>
  <si>
    <r>
      <t xml:space="preserve"> </t>
    </r>
    <r>
      <rPr>
        <sz val="12"/>
        <color rgb="FF000000"/>
        <rFont val="宋体"/>
        <family val="3"/>
        <charset val="134"/>
      </rPr>
      <t>其他统筹收入</t>
    </r>
    <phoneticPr fontId="10" type="noConversion"/>
  </si>
  <si>
    <t>备注：①本级直接列支的一般公共预算支出同口径完成年度调整预算的96.26%，主要是年度预算安排的项目中有15亿元为上级下达的专项转移支付和已经实施政府采购的项目，需要按照项目进度和合同约定拨付资金，当年未使用完毕按规定结转下年使用.因此，剔除该结转因素后，计算同口径完成年度预算的96.26%。剩余未执行完毕的预算项目，主要是预备费、城市建设和基本建设投资等项目，由于在实施过程中发生情况变化而无法形成支出，按规定全部收回预算用于补充预算稳定调节基金。</t>
    <phoneticPr fontId="10" type="noConversion"/>
  </si>
  <si>
    <r>
      <t>1.</t>
    </r>
    <r>
      <rPr>
        <sz val="12"/>
        <color indexed="8"/>
        <rFont val="宋体"/>
        <family val="3"/>
        <charset val="134"/>
      </rPr>
      <t>本级政府性基金收入</t>
    </r>
    <phoneticPr fontId="10" type="noConversion"/>
  </si>
  <si>
    <t xml:space="preserve"> 新型墙体材料专项基金收入</t>
    <phoneticPr fontId="10" type="noConversion"/>
  </si>
  <si>
    <t xml:space="preserve"> 国有土地使用权出让收入</t>
    <phoneticPr fontId="10" type="noConversion"/>
  </si>
  <si>
    <t xml:space="preserve"> 国有土地收益基金</t>
    <phoneticPr fontId="10" type="noConversion"/>
  </si>
  <si>
    <t xml:space="preserve"> 农业土地开发资金</t>
    <phoneticPr fontId="10" type="noConversion"/>
  </si>
  <si>
    <t xml:space="preserve"> 城市公用事业附加收入</t>
    <phoneticPr fontId="10" type="noConversion"/>
  </si>
  <si>
    <t xml:space="preserve"> 城市基础设施配套费收入 </t>
    <phoneticPr fontId="10" type="noConversion"/>
  </si>
  <si>
    <t xml:space="preserve"> 污水处理费</t>
    <phoneticPr fontId="10" type="noConversion"/>
  </si>
  <si>
    <r>
      <t>2.</t>
    </r>
    <r>
      <rPr>
        <sz val="12"/>
        <color indexed="8"/>
        <rFont val="宋体"/>
        <family val="3"/>
        <charset val="134"/>
      </rPr>
      <t>上级补助收入</t>
    </r>
    <phoneticPr fontId="10" type="noConversion"/>
  </si>
  <si>
    <t xml:space="preserve"> 彩票公益金</t>
    <phoneticPr fontId="10" type="noConversion"/>
  </si>
  <si>
    <t xml:space="preserve"> 彩票发行费</t>
    <phoneticPr fontId="10" type="noConversion"/>
  </si>
  <si>
    <t>3.动用上年结余及结转收入</t>
  </si>
  <si>
    <t>4.专项置换债券资金</t>
  </si>
  <si>
    <t>5.专项新增债券资金</t>
  </si>
  <si>
    <r>
      <t>2017</t>
    </r>
    <r>
      <rPr>
        <sz val="20"/>
        <color indexed="8"/>
        <rFont val="方正小标宋简体"/>
        <charset val="134"/>
      </rPr>
      <t>年市本级政府性基金预算收入执行情况表</t>
    </r>
    <phoneticPr fontId="2" type="noConversion"/>
  </si>
  <si>
    <r>
      <t>2017</t>
    </r>
    <r>
      <rPr>
        <sz val="20"/>
        <color indexed="8"/>
        <rFont val="方正小标宋简体"/>
        <charset val="134"/>
      </rPr>
      <t>年市本级国有资本经营预算收入执行情况表</t>
    </r>
    <phoneticPr fontId="2" type="noConversion"/>
  </si>
  <si>
    <r>
      <t>2017</t>
    </r>
    <r>
      <rPr>
        <b/>
        <sz val="12"/>
        <color indexed="8"/>
        <rFont val="宋体"/>
        <family val="3"/>
        <charset val="134"/>
      </rPr>
      <t>年执行数</t>
    </r>
    <phoneticPr fontId="2" type="noConversion"/>
  </si>
  <si>
    <t>1、解决历史遗留问题及改革成本支出</t>
  </si>
  <si>
    <t>2、国有企业资本金注入</t>
  </si>
  <si>
    <t>3、国有企业政策性补贴</t>
  </si>
  <si>
    <r>
      <t>2017</t>
    </r>
    <r>
      <rPr>
        <sz val="20"/>
        <color indexed="8"/>
        <rFont val="方正小标宋简体"/>
        <charset val="134"/>
      </rPr>
      <t>年市本级国有资本经营预算支出执行情况表</t>
    </r>
    <phoneticPr fontId="2" type="noConversion"/>
  </si>
  <si>
    <r>
      <t>2017</t>
    </r>
    <r>
      <rPr>
        <sz val="20"/>
        <color indexed="8"/>
        <rFont val="方正小标宋简体"/>
        <charset val="134"/>
      </rPr>
      <t>年市区社会保险基金收入执行情况表</t>
    </r>
    <phoneticPr fontId="2" type="noConversion"/>
  </si>
  <si>
    <r>
      <t>2017</t>
    </r>
    <r>
      <rPr>
        <sz val="20"/>
        <color indexed="8"/>
        <rFont val="方正小标宋简体"/>
        <charset val="134"/>
      </rPr>
      <t>年市区社会保险基金支出执行情况表</t>
    </r>
    <phoneticPr fontId="2" type="noConversion"/>
  </si>
  <si>
    <r>
      <t>2017</t>
    </r>
    <r>
      <rPr>
        <sz val="20"/>
        <color indexed="8"/>
        <rFont val="方正小标宋简体"/>
        <family val="4"/>
        <charset val="134"/>
      </rPr>
      <t>年无锡市本级地方政府债务情况表</t>
    </r>
    <phoneticPr fontId="10" type="noConversion"/>
  </si>
  <si>
    <r>
      <t>2016</t>
    </r>
    <r>
      <rPr>
        <sz val="12"/>
        <rFont val="黑体"/>
        <family val="3"/>
        <charset val="134"/>
      </rPr>
      <t>年底
地方债务限额</t>
    </r>
    <phoneticPr fontId="10" type="noConversion"/>
  </si>
  <si>
    <r>
      <t>2017</t>
    </r>
    <r>
      <rPr>
        <sz val="12"/>
        <rFont val="黑体"/>
        <family val="3"/>
        <charset val="134"/>
      </rPr>
      <t>年底
地方债务限额</t>
    </r>
    <phoneticPr fontId="10" type="noConversion"/>
  </si>
  <si>
    <r>
      <t>2016</t>
    </r>
    <r>
      <rPr>
        <sz val="12"/>
        <rFont val="黑体"/>
        <family val="3"/>
        <charset val="134"/>
      </rPr>
      <t>年底
地方债务余额</t>
    </r>
    <phoneticPr fontId="10" type="noConversion"/>
  </si>
  <si>
    <r>
      <t>2017</t>
    </r>
    <r>
      <rPr>
        <sz val="12"/>
        <rFont val="黑体"/>
        <family val="3"/>
        <charset val="134"/>
      </rPr>
      <t>年底
地方债务余额</t>
    </r>
    <phoneticPr fontId="10" type="noConversion"/>
  </si>
  <si>
    <r>
      <rPr>
        <b/>
        <sz val="12"/>
        <rFont val="宋体"/>
        <family val="3"/>
        <charset val="134"/>
      </rPr>
      <t>市本级</t>
    </r>
    <phoneticPr fontId="10" type="noConversion"/>
  </si>
  <si>
    <t>1. 税收收入</t>
  </si>
  <si>
    <t>2. 非税收入</t>
  </si>
  <si>
    <r>
      <t>2018</t>
    </r>
    <r>
      <rPr>
        <sz val="20"/>
        <color indexed="8"/>
        <rFont val="方正小标宋简体"/>
        <charset val="134"/>
      </rPr>
      <t>年无锡市一般公共预算收入预算表（代编）</t>
    </r>
    <phoneticPr fontId="2" type="noConversion"/>
  </si>
  <si>
    <r>
      <rPr>
        <b/>
        <sz val="12"/>
        <color indexed="8"/>
        <rFont val="Times New Roman"/>
        <family val="1"/>
      </rPr>
      <t>2018</t>
    </r>
    <r>
      <rPr>
        <b/>
        <sz val="12"/>
        <color indexed="8"/>
        <rFont val="宋体"/>
        <family val="3"/>
        <charset val="134"/>
      </rPr>
      <t>年
预算数</t>
    </r>
    <phoneticPr fontId="22" type="noConversion"/>
  </si>
  <si>
    <t>1.一般公共服务</t>
  </si>
  <si>
    <t>2.公共安全</t>
  </si>
  <si>
    <t>3.教育</t>
  </si>
  <si>
    <t>4.科学技术</t>
  </si>
  <si>
    <t>5.文化体育与传媒</t>
  </si>
  <si>
    <t>6.社会保障和就业</t>
  </si>
  <si>
    <t>7.医疗卫生</t>
  </si>
  <si>
    <t>8.节能环保</t>
  </si>
  <si>
    <t>9.城乡社区事务</t>
  </si>
  <si>
    <t>10.农林水事务</t>
  </si>
  <si>
    <t>11.交通运输</t>
  </si>
  <si>
    <t>12.资源勘探电力信息等事务</t>
  </si>
  <si>
    <t>13.商业服务业等事务</t>
  </si>
  <si>
    <t>14.国土资源气象等事务</t>
  </si>
  <si>
    <r>
      <t>2018</t>
    </r>
    <r>
      <rPr>
        <sz val="20"/>
        <color indexed="8"/>
        <rFont val="方正小标宋简体"/>
        <charset val="134"/>
      </rPr>
      <t>年无锡市一般公共预算支出预算表（代编）</t>
    </r>
    <phoneticPr fontId="2" type="noConversion"/>
  </si>
  <si>
    <r>
      <t>2017</t>
    </r>
    <r>
      <rPr>
        <sz val="20"/>
        <color indexed="8"/>
        <rFont val="方正小标宋简体"/>
        <charset val="134"/>
      </rPr>
      <t>年无锡市国有资本经营预算收入执行情况表</t>
    </r>
    <phoneticPr fontId="2" type="noConversion"/>
  </si>
  <si>
    <t>运输企业利润收入</t>
  </si>
  <si>
    <t>教育文化广播企业利润收入</t>
  </si>
  <si>
    <t>金融企业利润收入</t>
  </si>
  <si>
    <t>其他国有资本经营预算企业利润收入</t>
  </si>
  <si>
    <t>国有控股公司股利、股息收入</t>
  </si>
  <si>
    <t>国有股权、股份转让收入</t>
  </si>
  <si>
    <t>国有股权、股份清算收入</t>
  </si>
  <si>
    <t>五、其他国有资本经营预算收入</t>
  </si>
  <si>
    <t>国有企业改革成本支出</t>
  </si>
  <si>
    <t>其他解决历史遗留问题及改革成本支出</t>
  </si>
  <si>
    <t>国有经济结构调整支出</t>
  </si>
  <si>
    <t>公益性设施投资支出</t>
  </si>
  <si>
    <t>生态环境保护支出</t>
  </si>
  <si>
    <t>支持科技进步支出</t>
  </si>
  <si>
    <t>其他国有企业资本金注入</t>
  </si>
  <si>
    <t>国有企业政策性补贴</t>
  </si>
  <si>
    <t>其他国有资本经营预算支出</t>
  </si>
  <si>
    <t>国有资本经营预算调出资金</t>
  </si>
  <si>
    <t>六、上年结转</t>
    <phoneticPr fontId="2" type="noConversion"/>
  </si>
  <si>
    <t>解决历史遗留问题及改革成本支出</t>
    <phoneticPr fontId="10" type="noConversion"/>
  </si>
  <si>
    <t>国有企业资本金注入</t>
    <phoneticPr fontId="10" type="noConversion"/>
  </si>
  <si>
    <t>国有企业政策性补贴</t>
    <phoneticPr fontId="10" type="noConversion"/>
  </si>
  <si>
    <t>其他国有资本经营预算支出</t>
    <phoneticPr fontId="10" type="noConversion"/>
  </si>
  <si>
    <r>
      <t>2017</t>
    </r>
    <r>
      <rPr>
        <sz val="20"/>
        <color indexed="8"/>
        <rFont val="方正小标宋简体"/>
        <charset val="134"/>
      </rPr>
      <t>年无锡市国有资本经营预算支出执行情况表</t>
    </r>
    <phoneticPr fontId="2" type="noConversion"/>
  </si>
  <si>
    <r>
      <t>2018</t>
    </r>
    <r>
      <rPr>
        <sz val="20"/>
        <color indexed="8"/>
        <rFont val="方正小标宋简体"/>
        <charset val="134"/>
      </rPr>
      <t>年无锡市社会保险基金收入预算表（代编）</t>
    </r>
    <phoneticPr fontId="2" type="noConversion"/>
  </si>
  <si>
    <r>
      <t>2018</t>
    </r>
    <r>
      <rPr>
        <sz val="20"/>
        <color indexed="8"/>
        <rFont val="方正小标宋简体"/>
        <charset val="134"/>
      </rPr>
      <t>年无锡市社会保险基金支出预算表（代编）</t>
    </r>
    <phoneticPr fontId="2" type="noConversion"/>
  </si>
  <si>
    <t>2018年无锡市本级一般公共预算收入表</t>
    <phoneticPr fontId="2" type="noConversion"/>
  </si>
  <si>
    <t>一、一般公共服务</t>
  </si>
  <si>
    <t xml:space="preserve">      行政运行</t>
  </si>
  <si>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</si>
  <si>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</si>
  <si>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</si>
  <si>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</si>
  <si>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</si>
  <si>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</si>
  <si>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</si>
  <si>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</si>
  <si>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</si>
  <si>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</si>
  <si>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</si>
  <si>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法制建设</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</si>
  <si>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</si>
  <si>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</si>
  <si>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</si>
  <si>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</si>
  <si>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</si>
  <si>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</si>
  <si>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</si>
  <si>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</si>
  <si>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</si>
  <si>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</si>
  <si>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其他财政事务支出</t>
  </si>
  <si>
    <t xml:space="preserve">    税收事务</t>
  </si>
  <si>
    <t xml:space="preserve">      税务办案</t>
  </si>
  <si>
    <t xml:space="preserve">      代扣代收代征税款手续费</t>
  </si>
  <si>
    <t xml:space="preserve">      税务宣传</t>
  </si>
  <si>
    <t xml:space="preserve">      协税护税</t>
  </si>
  <si>
    <t xml:space="preserve">      其他税收事务支出</t>
  </si>
  <si>
    <t xml:space="preserve">    审计事务</t>
  </si>
  <si>
    <t xml:space="preserve">      其他审计事务支出</t>
  </si>
  <si>
    <t xml:space="preserve">    人力资源事务</t>
  </si>
  <si>
    <t xml:space="preserve">      其他人力资源事务支出</t>
  </si>
  <si>
    <t xml:space="preserve">    纪检监察事务</t>
  </si>
  <si>
    <t xml:space="preserve">      其他纪检监察事务支出</t>
  </si>
  <si>
    <t xml:space="preserve">    商贸事务</t>
  </si>
  <si>
    <t xml:space="preserve">      其他商贸事务支出</t>
  </si>
  <si>
    <t xml:space="preserve">    知识产权事务</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</si>
  <si>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</si>
  <si>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</si>
  <si>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</si>
  <si>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</si>
  <si>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</si>
  <si>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</si>
  <si>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</si>
  <si>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其他质量技术监督与检验检疫事务支出</t>
  </si>
  <si>
    <t xml:space="preserve">    民族事务</t>
  </si>
  <si>
    <t xml:space="preserve">    宗教事务</t>
  </si>
  <si>
    <t xml:space="preserve">      其他宗教事务支出</t>
  </si>
  <si>
    <t xml:space="preserve">    港澳台侨事务</t>
  </si>
  <si>
    <t xml:space="preserve">      其他港澳台侨事务支出</t>
  </si>
  <si>
    <t xml:space="preserve">    档案事务</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</si>
  <si>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</si>
  <si>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</si>
  <si>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</si>
  <si>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</si>
  <si>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</si>
  <si>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检察</t>
  </si>
  <si>
    <t xml:space="preserve">    法院</t>
  </si>
  <si>
    <t xml:space="preserve">    司法</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</si>
  <si>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</si>
  <si>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</si>
  <si>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</si>
  <si>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</si>
  <si>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</si>
  <si>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</si>
  <si>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</si>
  <si>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</si>
  <si>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</si>
  <si>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</si>
  <si>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技校教育</t>
  </si>
  <si>
    <t xml:space="preserve">      高等职业教育</t>
  </si>
  <si>
    <t xml:space="preserve">      其他职业教育支出</t>
  </si>
  <si>
    <t xml:space="preserve">    成人教育</t>
  </si>
  <si>
    <t xml:space="preserve">      成人高等教育</t>
  </si>
  <si>
    <t xml:space="preserve">    广播电视教育</t>
  </si>
  <si>
    <t xml:space="preserve">      广播电视学校</t>
  </si>
  <si>
    <t xml:space="preserve">      教育电视台</t>
  </si>
  <si>
    <t xml:space="preserve">      其他广播电视教育支出</t>
  </si>
  <si>
    <t xml:space="preserve">    特殊教育</t>
  </si>
  <si>
    <t xml:space="preserve">      特殊学校教育</t>
  </si>
  <si>
    <t xml:space="preserve">      其他特殊教育支出</t>
  </si>
  <si>
    <t xml:space="preserve">    进修及培训</t>
  </si>
  <si>
    <t xml:space="preserve">      干部教育</t>
  </si>
  <si>
    <t xml:space="preserve">      其他进修及培训</t>
  </si>
  <si>
    <t xml:space="preserve">    教育费附加安排的支出</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</si>
  <si>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</si>
  <si>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</si>
  <si>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</si>
  <si>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</si>
  <si>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</si>
  <si>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其他基础研究支出</t>
  </si>
  <si>
    <t xml:space="preserve">    应用研究</t>
  </si>
  <si>
    <t xml:space="preserve">      社会公益研究</t>
  </si>
  <si>
    <t xml:space="preserve">      其他应用研究支出</t>
  </si>
  <si>
    <t xml:space="preserve">    技术研究与开发</t>
  </si>
  <si>
    <t xml:space="preserve">      其他技术研究与开发支出</t>
  </si>
  <si>
    <t xml:space="preserve">    科技条件与服务</t>
  </si>
  <si>
    <t xml:space="preserve">      其他科技条件与服务支出</t>
  </si>
  <si>
    <t xml:space="preserve">    科学技术普及</t>
  </si>
  <si>
    <t xml:space="preserve">      其他科学技术普及支出</t>
  </si>
  <si>
    <t xml:space="preserve">    其他科学技术支出</t>
  </si>
  <si>
    <t xml:space="preserve">      其他科学技术支出</t>
  </si>
  <si>
    <t xml:space="preserve">    文化</t>
  </si>
  <si>
    <t xml:space="preserve">      图书馆</t>
  </si>
  <si>
    <t xml:space="preserve">      群众文化</t>
  </si>
  <si>
    <t xml:space="preserve">      文化创作与保护</t>
  </si>
  <si>
    <t xml:space="preserve">      其他文化支出</t>
  </si>
  <si>
    <t xml:space="preserve">    文物</t>
  </si>
  <si>
    <t xml:space="preserve">      文物保护</t>
  </si>
  <si>
    <t xml:space="preserve">      博物馆</t>
  </si>
  <si>
    <t xml:space="preserve">      其他文物支出</t>
  </si>
  <si>
    <t xml:space="preserve">    体育</t>
  </si>
  <si>
    <t xml:space="preserve">      体育竞赛</t>
  </si>
  <si>
    <t xml:space="preserve">      体育训练</t>
  </si>
  <si>
    <t xml:space="preserve">      体育场馆</t>
  </si>
  <si>
    <t xml:space="preserve">      其他体育支出</t>
  </si>
  <si>
    <t xml:space="preserve">    新闻出版广播影视</t>
  </si>
  <si>
    <t xml:space="preserve">      其他新闻出版广播影视支出</t>
  </si>
  <si>
    <t xml:space="preserve">    其他文化体育与传媒支出</t>
  </si>
  <si>
    <t xml:space="preserve">      其他文化体育与传媒支出</t>
  </si>
  <si>
    <t xml:space="preserve">    人力资源和社会保障管理事务</t>
  </si>
  <si>
    <t xml:space="preserve">      劳动保障监察</t>
  </si>
  <si>
    <t xml:space="preserve">      社会保险经办机构</t>
  </si>
  <si>
    <t xml:space="preserve">      公共就业服务和职业技能鉴定机构</t>
  </si>
  <si>
    <t xml:space="preserve">      其他人力资源和社会保障管理事务支出</t>
  </si>
  <si>
    <t xml:space="preserve">    民政管理事务</t>
  </si>
  <si>
    <t xml:space="preserve">      老龄事务</t>
  </si>
  <si>
    <t xml:space="preserve">      民间组织管理</t>
  </si>
  <si>
    <t xml:space="preserve">      其他民政管理事务支出</t>
  </si>
  <si>
    <t xml:space="preserve">    行政事业单位离退休</t>
  </si>
  <si>
    <t xml:space="preserve">      事业单位离退休</t>
  </si>
  <si>
    <t xml:space="preserve">      对机关事业单位基本养老保险基金的补助</t>
  </si>
  <si>
    <t xml:space="preserve">    就业补助</t>
  </si>
  <si>
    <t xml:space="preserve">      其他就业补助支出</t>
  </si>
  <si>
    <t xml:space="preserve">    抚恤</t>
  </si>
  <si>
    <t xml:space="preserve">      优抚事业单位支出</t>
  </si>
  <si>
    <t xml:space="preserve">      其他优抚支出</t>
  </si>
  <si>
    <t xml:space="preserve">    退役安置</t>
  </si>
  <si>
    <t xml:space="preserve">      军队移交政府的离退休人员安置</t>
  </si>
  <si>
    <t xml:space="preserve">      军队移交政府离退休干部管理机构</t>
  </si>
  <si>
    <t xml:space="preserve">      其他退役安置支出</t>
  </si>
  <si>
    <t xml:space="preserve">    社会福利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</si>
  <si>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</si>
  <si>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</si>
  <si>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</si>
  <si>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</si>
  <si>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</si>
  <si>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</si>
  <si>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</si>
  <si>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</si>
  <si>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</si>
  <si>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</si>
  <si>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</si>
  <si>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</si>
  <si>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</si>
  <si>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</si>
  <si>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</si>
  <si>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</si>
  <si>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</si>
  <si>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其他生活救助</t>
  </si>
  <si>
    <t xml:space="preserve">      其他城市生活救助</t>
  </si>
  <si>
    <t xml:space="preserve">    其他社会保障和就业支出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</si>
  <si>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</si>
  <si>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</si>
  <si>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</si>
  <si>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</si>
  <si>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</si>
  <si>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</si>
  <si>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精神病医院</t>
  </si>
  <si>
    <t xml:space="preserve">      妇产医院</t>
  </si>
  <si>
    <t xml:space="preserve">      处理医疗欠费</t>
  </si>
  <si>
    <t xml:space="preserve">      其他公立医院支出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</si>
  <si>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</si>
  <si>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</si>
  <si>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</si>
  <si>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</si>
  <si>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</si>
  <si>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</si>
  <si>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其他公共卫生支出</t>
  </si>
  <si>
    <t xml:space="preserve">    中医药</t>
  </si>
  <si>
    <t xml:space="preserve">      其他中医药支出</t>
  </si>
  <si>
    <t xml:space="preserve">    计划生育事务</t>
  </si>
  <si>
    <t xml:space="preserve">      其他计划生育事务支出</t>
  </si>
  <si>
    <t xml:space="preserve">    食品和药品监督管理事务</t>
  </si>
  <si>
    <t xml:space="preserve">      药品事务</t>
  </si>
  <si>
    <t xml:space="preserve">      其他食品和药品监督管理事务支出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</si>
  <si>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</si>
  <si>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</si>
  <si>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</si>
  <si>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</si>
  <si>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</si>
  <si>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财政对其他基本医疗保险基金的补助</t>
  </si>
  <si>
    <t xml:space="preserve">    其他医疗卫生与计划生育支出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</si>
  <si>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</si>
  <si>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</si>
  <si>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</si>
  <si>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</si>
  <si>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</si>
  <si>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其他污染防治支出</t>
  </si>
  <si>
    <t xml:space="preserve">    自然生态保护</t>
  </si>
  <si>
    <t xml:space="preserve">      其他自然生态保护支出</t>
  </si>
  <si>
    <t xml:space="preserve">    能源节约利用</t>
  </si>
  <si>
    <t xml:space="preserve">    其他节能环保支出</t>
  </si>
  <si>
    <t xml:space="preserve">      城乡社区管理事务</t>
  </si>
  <si>
    <t xml:space="preserve">        行政运行</t>
  </si>
  <si>
    <t xml:space="preserve">        一般行政管理事务</t>
  </si>
  <si>
    <t xml:space="preserve">        其他城乡社区管理事务支出</t>
  </si>
  <si>
    <t xml:space="preserve">      城乡社区规划与管理</t>
  </si>
  <si>
    <t xml:space="preserve">      城乡社区公共设施</t>
  </si>
  <si>
    <t xml:space="preserve">        小城镇基础设施建设</t>
  </si>
  <si>
    <t xml:space="preserve">      城乡社区环境卫生</t>
  </si>
  <si>
    <t xml:space="preserve">      其他城乡社区支出</t>
  </si>
  <si>
    <t xml:space="preserve">      农业</t>
  </si>
  <si>
    <t xml:space="preserve">        事业运行</t>
  </si>
  <si>
    <t xml:space="preserve">        其他农业支出</t>
  </si>
  <si>
    <t xml:space="preserve">      林业</t>
  </si>
  <si>
    <t xml:space="preserve">        林业事业机构</t>
  </si>
  <si>
    <t xml:space="preserve">        其他林业支出</t>
  </si>
  <si>
    <t xml:space="preserve">      水利</t>
  </si>
  <si>
    <t xml:space="preserve">        水利工程运行与维护</t>
  </si>
  <si>
    <t xml:space="preserve">        水利执法监督</t>
  </si>
  <si>
    <t xml:space="preserve">        其他水利支出</t>
  </si>
  <si>
    <t xml:space="preserve">      农业综合开发</t>
  </si>
  <si>
    <t xml:space="preserve">        其他农业综合开发支出</t>
  </si>
  <si>
    <t xml:space="preserve">      农村综合改革</t>
  </si>
  <si>
    <t xml:space="preserve">        其他农村综合改革支出</t>
  </si>
  <si>
    <t xml:space="preserve">      普惠金融发展支出</t>
  </si>
  <si>
    <t xml:space="preserve">        其他普惠金融发展支出</t>
  </si>
  <si>
    <t xml:space="preserve">      其他农林水支出</t>
  </si>
  <si>
    <t xml:space="preserve">        其他农林水支出</t>
  </si>
  <si>
    <t xml:space="preserve">      公路水路运输</t>
  </si>
  <si>
    <t xml:space="preserve">        其他公路水路运输支出</t>
  </si>
  <si>
    <t xml:space="preserve">      民用航空运输</t>
  </si>
  <si>
    <t xml:space="preserve">        其他民用航空运输支出</t>
  </si>
  <si>
    <t xml:space="preserve">      成品油价格改革对交通运输的补贴</t>
  </si>
  <si>
    <t xml:space="preserve">        成品油价格改革补贴其他支出</t>
  </si>
  <si>
    <t xml:space="preserve">      车辆购置税支出</t>
  </si>
  <si>
    <t xml:space="preserve">        车辆购置税其他支出</t>
  </si>
  <si>
    <t xml:space="preserve">      其他交通运输支出</t>
  </si>
  <si>
    <t xml:space="preserve">        其他交通运输支出</t>
  </si>
  <si>
    <t xml:space="preserve">      制造业</t>
  </si>
  <si>
    <t xml:space="preserve">        其他制造业支出</t>
  </si>
  <si>
    <t xml:space="preserve">      工业和信息产业监管</t>
  </si>
  <si>
    <t xml:space="preserve">        信息安全建设</t>
  </si>
  <si>
    <t xml:space="preserve">        无线电监管</t>
  </si>
  <si>
    <t xml:space="preserve">        其他工业和信息产业监管支出</t>
  </si>
  <si>
    <t xml:space="preserve">      安全生产监管</t>
  </si>
  <si>
    <t xml:space="preserve">        其他安全生产监管支出</t>
  </si>
  <si>
    <t xml:space="preserve">      国有资产监管</t>
  </si>
  <si>
    <t xml:space="preserve">        其他国有资产监管支出</t>
  </si>
  <si>
    <t xml:space="preserve">      支持中小企业发展和管理支出</t>
  </si>
  <si>
    <t xml:space="preserve">        其他支持中小企业发展和管理支出</t>
  </si>
  <si>
    <t xml:space="preserve">      其他资源勘探信息等支出</t>
  </si>
  <si>
    <t xml:space="preserve">        其他资源勘探信息等支出</t>
  </si>
  <si>
    <t xml:space="preserve">      商业流通事务</t>
  </si>
  <si>
    <t xml:space="preserve">      旅游业管理与服务支出</t>
  </si>
  <si>
    <t xml:space="preserve">        其他旅游业管理与服务支出</t>
  </si>
  <si>
    <t xml:space="preserve">      涉外发展服务支出</t>
  </si>
  <si>
    <t xml:space="preserve">        其他涉外发展服务支出</t>
  </si>
  <si>
    <t xml:space="preserve">      其他商业服务业等支出</t>
  </si>
  <si>
    <t xml:space="preserve">        其他商业服务业等支出</t>
  </si>
  <si>
    <t xml:space="preserve">      金融发展支出</t>
  </si>
  <si>
    <t xml:space="preserve">        其他金融发展支出</t>
  </si>
  <si>
    <t xml:space="preserve">      其他支出</t>
  </si>
  <si>
    <t xml:space="preserve">      国土资源事务</t>
  </si>
  <si>
    <t xml:space="preserve">        国土资源行业业务管理</t>
  </si>
  <si>
    <t xml:space="preserve">        其他国土资源事务支出</t>
  </si>
  <si>
    <t xml:space="preserve">      地震事务</t>
  </si>
  <si>
    <t xml:space="preserve">        其他地震事务支出</t>
  </si>
  <si>
    <t xml:space="preserve">      保障性安居工程支出</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</si>
  <si>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</si>
  <si>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</si>
  <si>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</si>
  <si>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</si>
  <si>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</si>
  <si>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</si>
  <si>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其他城乡社区住宅支出</t>
  </si>
  <si>
    <t xml:space="preserve">      粮油事务</t>
  </si>
  <si>
    <t xml:space="preserve">        其他粮油事务支出</t>
  </si>
  <si>
    <t xml:space="preserve">      地方政府一般债务付息支出</t>
  </si>
  <si>
    <t xml:space="preserve">        地方政府其他一般债务付息支出</t>
  </si>
  <si>
    <t xml:space="preserve">        其他支出</t>
  </si>
  <si>
    <r>
      <t>2018</t>
    </r>
    <r>
      <rPr>
        <sz val="20"/>
        <rFont val="方正小标宋简体"/>
        <charset val="134"/>
      </rPr>
      <t>年无锡市本级一般公共预算支出预算表
（按功能科目分类）</t>
    </r>
    <phoneticPr fontId="2" type="noConversion"/>
  </si>
  <si>
    <r>
      <t>2018</t>
    </r>
    <r>
      <rPr>
        <sz val="20"/>
        <rFont val="方正小标宋简体"/>
        <family val="4"/>
        <charset val="134"/>
      </rPr>
      <t>年市本级重点支出项目情况表</t>
    </r>
    <phoneticPr fontId="10" type="noConversion"/>
  </si>
  <si>
    <t>序号</t>
    <phoneticPr fontId="10" type="noConversion"/>
  </si>
  <si>
    <t>项目名称</t>
    <phoneticPr fontId="10" type="noConversion"/>
  </si>
  <si>
    <r>
      <t>2018</t>
    </r>
    <r>
      <rPr>
        <b/>
        <sz val="12"/>
        <rFont val="宋体"/>
        <family val="3"/>
        <charset val="134"/>
      </rPr>
      <t>年预算数</t>
    </r>
    <phoneticPr fontId="10" type="noConversion"/>
  </si>
  <si>
    <t>合计</t>
    <phoneticPr fontId="10" type="noConversion"/>
  </si>
  <si>
    <t>一</t>
  </si>
  <si>
    <t>产业强市转型发展类</t>
    <phoneticPr fontId="53" type="noConversion"/>
  </si>
  <si>
    <r>
      <rPr>
        <sz val="12"/>
        <color theme="1"/>
        <rFont val="宋体"/>
        <family val="2"/>
      </rPr>
      <t>产业引导股权投资基金</t>
    </r>
  </si>
  <si>
    <r>
      <rPr>
        <sz val="12"/>
        <color theme="1"/>
        <rFont val="宋体"/>
        <family val="2"/>
      </rPr>
      <t>重点技术改造引导资金</t>
    </r>
  </si>
  <si>
    <r>
      <rPr>
        <sz val="12"/>
        <color theme="1"/>
        <rFont val="宋体"/>
        <family val="2"/>
      </rPr>
      <t>重大产业项目奖补资金</t>
    </r>
  </si>
  <si>
    <r>
      <rPr>
        <sz val="12"/>
        <color theme="1"/>
        <rFont val="宋体"/>
        <family val="2"/>
      </rPr>
      <t>重大项目投资补助清算资金</t>
    </r>
  </si>
  <si>
    <r>
      <t>“</t>
    </r>
    <r>
      <rPr>
        <sz val="12"/>
        <color theme="1"/>
        <rFont val="宋体"/>
        <family val="2"/>
      </rPr>
      <t>太湖人才计划</t>
    </r>
    <r>
      <rPr>
        <sz val="12"/>
        <color theme="1"/>
        <rFont val="Times New Roman"/>
        <family val="1"/>
      </rPr>
      <t>”</t>
    </r>
    <r>
      <rPr>
        <sz val="12"/>
        <color theme="1"/>
        <rFont val="宋体"/>
        <family val="2"/>
      </rPr>
      <t>资金</t>
    </r>
    <r>
      <rPr>
        <sz val="12"/>
        <color theme="1"/>
        <rFont val="Times New Roman"/>
        <family val="1"/>
      </rPr>
      <t>(</t>
    </r>
    <r>
      <rPr>
        <sz val="12"/>
        <color theme="1"/>
        <rFont val="宋体"/>
        <family val="2"/>
      </rPr>
      <t>项目类</t>
    </r>
    <r>
      <rPr>
        <sz val="12"/>
        <color theme="1"/>
        <rFont val="Times New Roman"/>
        <family val="1"/>
      </rPr>
      <t>)</t>
    </r>
  </si>
  <si>
    <r>
      <t>“</t>
    </r>
    <r>
      <rPr>
        <sz val="12"/>
        <color theme="1"/>
        <rFont val="宋体"/>
        <family val="2"/>
      </rPr>
      <t>太湖人才计划</t>
    </r>
    <r>
      <rPr>
        <sz val="12"/>
        <color theme="1"/>
        <rFont val="Times New Roman"/>
        <family val="1"/>
      </rPr>
      <t>”</t>
    </r>
    <r>
      <rPr>
        <sz val="12"/>
        <color theme="1"/>
        <rFont val="宋体"/>
        <family val="2"/>
      </rPr>
      <t>资金</t>
    </r>
    <r>
      <rPr>
        <sz val="12"/>
        <color theme="1"/>
        <rFont val="Times New Roman"/>
        <family val="1"/>
      </rPr>
      <t>(</t>
    </r>
    <r>
      <rPr>
        <sz val="12"/>
        <color theme="1"/>
        <rFont val="宋体"/>
        <family val="2"/>
      </rPr>
      <t>补助类</t>
    </r>
    <r>
      <rPr>
        <sz val="12"/>
        <color theme="1"/>
        <rFont val="Times New Roman"/>
        <family val="1"/>
      </rPr>
      <t>)</t>
    </r>
  </si>
  <si>
    <r>
      <rPr>
        <sz val="12"/>
        <color theme="1"/>
        <rFont val="宋体"/>
        <family val="2"/>
      </rPr>
      <t>科技发展资金</t>
    </r>
    <r>
      <rPr>
        <sz val="12"/>
        <color theme="1"/>
        <rFont val="Times New Roman"/>
        <family val="1"/>
      </rPr>
      <t>(</t>
    </r>
    <r>
      <rPr>
        <sz val="12"/>
        <color theme="1"/>
        <rFont val="宋体"/>
        <family val="2"/>
      </rPr>
      <t>技术研发</t>
    </r>
    <r>
      <rPr>
        <sz val="12"/>
        <color theme="1"/>
        <rFont val="Times New Roman"/>
        <family val="1"/>
      </rPr>
      <t>)</t>
    </r>
  </si>
  <si>
    <r>
      <rPr>
        <sz val="12"/>
        <color theme="1"/>
        <rFont val="宋体"/>
        <family val="2"/>
      </rPr>
      <t>科技发展资金</t>
    </r>
    <r>
      <rPr>
        <sz val="12"/>
        <color theme="1"/>
        <rFont val="Times New Roman"/>
        <family val="1"/>
      </rPr>
      <t>(</t>
    </r>
    <r>
      <rPr>
        <sz val="12"/>
        <color theme="1"/>
        <rFont val="宋体"/>
        <family val="2"/>
      </rPr>
      <t>成果转化</t>
    </r>
    <r>
      <rPr>
        <sz val="12"/>
        <color theme="1"/>
        <rFont val="Times New Roman"/>
        <family val="1"/>
      </rPr>
      <t>)</t>
    </r>
  </si>
  <si>
    <r>
      <rPr>
        <sz val="12"/>
        <color theme="1"/>
        <rFont val="宋体"/>
        <family val="2"/>
      </rPr>
      <t>科技发展资金</t>
    </r>
    <r>
      <rPr>
        <sz val="12"/>
        <color theme="1"/>
        <rFont val="Times New Roman"/>
        <family val="1"/>
      </rPr>
      <t>(</t>
    </r>
    <r>
      <rPr>
        <sz val="12"/>
        <color theme="1"/>
        <rFont val="宋体"/>
        <family val="2"/>
      </rPr>
      <t>技术创新</t>
    </r>
    <r>
      <rPr>
        <sz val="12"/>
        <color theme="1"/>
        <rFont val="Times New Roman"/>
        <family val="1"/>
      </rPr>
      <t>)</t>
    </r>
  </si>
  <si>
    <r>
      <rPr>
        <sz val="12"/>
        <color theme="1"/>
        <rFont val="宋体"/>
        <family val="2"/>
      </rPr>
      <t>科技发展资金</t>
    </r>
    <r>
      <rPr>
        <sz val="12"/>
        <color theme="1"/>
        <rFont val="Times New Roman"/>
        <family val="1"/>
      </rPr>
      <t>(</t>
    </r>
    <r>
      <rPr>
        <sz val="12"/>
        <color theme="1"/>
        <rFont val="宋体"/>
        <family val="2"/>
      </rPr>
      <t>创新能力</t>
    </r>
    <r>
      <rPr>
        <sz val="12"/>
        <color theme="1"/>
        <rFont val="Times New Roman"/>
        <family val="1"/>
      </rPr>
      <t>)</t>
    </r>
  </si>
  <si>
    <r>
      <rPr>
        <sz val="12"/>
        <color theme="1"/>
        <rFont val="宋体"/>
        <family val="2"/>
      </rPr>
      <t>技术标准资助资金</t>
    </r>
  </si>
  <si>
    <r>
      <rPr>
        <sz val="12"/>
        <color theme="1"/>
        <rFont val="宋体"/>
        <family val="2"/>
      </rPr>
      <t>超算中心补助经费</t>
    </r>
  </si>
  <si>
    <r>
      <rPr>
        <sz val="12"/>
        <color theme="1"/>
        <rFont val="宋体"/>
        <family val="2"/>
      </rPr>
      <t>工业发展扶持资金</t>
    </r>
  </si>
  <si>
    <r>
      <rPr>
        <sz val="12"/>
        <color theme="1"/>
        <rFont val="宋体"/>
        <family val="2"/>
      </rPr>
      <t>信息技术产业</t>
    </r>
    <r>
      <rPr>
        <sz val="12"/>
        <color theme="1"/>
        <rFont val="Times New Roman"/>
        <family val="1"/>
      </rPr>
      <t>(</t>
    </r>
    <r>
      <rPr>
        <sz val="12"/>
        <color theme="1"/>
        <rFont val="宋体"/>
        <family val="2"/>
      </rPr>
      <t>物联网产业</t>
    </r>
    <r>
      <rPr>
        <sz val="12"/>
        <color theme="1"/>
        <rFont val="Times New Roman"/>
        <family val="1"/>
      </rPr>
      <t>)</t>
    </r>
    <r>
      <rPr>
        <sz val="12"/>
        <color theme="1"/>
        <rFont val="宋体"/>
        <family val="2"/>
      </rPr>
      <t>扶持资金</t>
    </r>
  </si>
  <si>
    <r>
      <rPr>
        <sz val="12"/>
        <color theme="1"/>
        <rFont val="宋体"/>
        <family val="2"/>
      </rPr>
      <t>信息技术产业</t>
    </r>
    <r>
      <rPr>
        <sz val="12"/>
        <color theme="1"/>
        <rFont val="Times New Roman"/>
        <family val="1"/>
      </rPr>
      <t>(</t>
    </r>
    <r>
      <rPr>
        <sz val="12"/>
        <color theme="1"/>
        <rFont val="宋体"/>
        <family val="2"/>
      </rPr>
      <t>软件</t>
    </r>
    <r>
      <rPr>
        <sz val="12"/>
        <color theme="1"/>
        <rFont val="Times New Roman"/>
        <family val="1"/>
      </rPr>
      <t>/</t>
    </r>
    <r>
      <rPr>
        <sz val="12"/>
        <color theme="1"/>
        <rFont val="宋体"/>
        <family val="2"/>
      </rPr>
      <t>云计算</t>
    </r>
    <r>
      <rPr>
        <sz val="12"/>
        <color theme="1"/>
        <rFont val="Times New Roman"/>
        <family val="1"/>
      </rPr>
      <t>)</t>
    </r>
    <r>
      <rPr>
        <sz val="12"/>
        <color theme="1"/>
        <rFont val="宋体"/>
        <family val="2"/>
      </rPr>
      <t>扶持资金</t>
    </r>
  </si>
  <si>
    <r>
      <rPr>
        <sz val="12"/>
        <color theme="1"/>
        <rFont val="宋体"/>
        <family val="2"/>
      </rPr>
      <t>信息技术产业</t>
    </r>
    <r>
      <rPr>
        <sz val="12"/>
        <color theme="1"/>
        <rFont val="Times New Roman"/>
        <family val="1"/>
      </rPr>
      <t>(</t>
    </r>
    <r>
      <rPr>
        <sz val="12"/>
        <color theme="1"/>
        <rFont val="宋体"/>
        <family val="2"/>
      </rPr>
      <t>集成电路</t>
    </r>
    <r>
      <rPr>
        <sz val="12"/>
        <color theme="1"/>
        <rFont val="Times New Roman"/>
        <family val="1"/>
      </rPr>
      <t>)</t>
    </r>
    <r>
      <rPr>
        <sz val="12"/>
        <color theme="1"/>
        <rFont val="宋体"/>
        <family val="2"/>
      </rPr>
      <t>扶持资金</t>
    </r>
  </si>
  <si>
    <r>
      <rPr>
        <sz val="12"/>
        <color theme="1"/>
        <rFont val="宋体"/>
        <family val="2"/>
      </rPr>
      <t>信息技术产业</t>
    </r>
    <r>
      <rPr>
        <sz val="12"/>
        <color theme="1"/>
        <rFont val="Times New Roman"/>
        <family val="1"/>
      </rPr>
      <t>(</t>
    </r>
    <r>
      <rPr>
        <sz val="12"/>
        <color theme="1"/>
        <rFont val="宋体"/>
        <family val="2"/>
      </rPr>
      <t>智慧城市</t>
    </r>
    <r>
      <rPr>
        <sz val="12"/>
        <color theme="1"/>
        <rFont val="Times New Roman"/>
        <family val="1"/>
      </rPr>
      <t>)</t>
    </r>
    <r>
      <rPr>
        <sz val="12"/>
        <color theme="1"/>
        <rFont val="宋体"/>
        <family val="2"/>
      </rPr>
      <t>扶持资金</t>
    </r>
  </si>
  <si>
    <r>
      <rPr>
        <sz val="12"/>
        <color theme="1"/>
        <rFont val="宋体"/>
        <family val="2"/>
      </rPr>
      <t>现代服务业（提质增效）资金</t>
    </r>
  </si>
  <si>
    <r>
      <rPr>
        <sz val="12"/>
        <color theme="1"/>
        <rFont val="宋体"/>
        <family val="2"/>
      </rPr>
      <t>文化产业发展资金</t>
    </r>
  </si>
  <si>
    <r>
      <rPr>
        <sz val="12"/>
        <color theme="1"/>
        <rFont val="宋体"/>
        <family val="2"/>
      </rPr>
      <t>现代服务业</t>
    </r>
    <r>
      <rPr>
        <sz val="12"/>
        <color theme="1"/>
        <rFont val="Times New Roman"/>
        <family val="1"/>
      </rPr>
      <t>(</t>
    </r>
    <r>
      <rPr>
        <sz val="12"/>
        <color theme="1"/>
        <rFont val="宋体"/>
        <family val="2"/>
      </rPr>
      <t>节会</t>
    </r>
    <r>
      <rPr>
        <sz val="12"/>
        <color theme="1"/>
        <rFont val="Times New Roman"/>
        <family val="1"/>
      </rPr>
      <t>)</t>
    </r>
    <r>
      <rPr>
        <sz val="12"/>
        <color theme="1"/>
        <rFont val="宋体"/>
        <family val="2"/>
      </rPr>
      <t>资金</t>
    </r>
  </si>
  <si>
    <r>
      <rPr>
        <sz val="12"/>
        <color theme="1"/>
        <rFont val="宋体"/>
        <family val="2"/>
      </rPr>
      <t>现代服务业</t>
    </r>
    <r>
      <rPr>
        <sz val="12"/>
        <color theme="1"/>
        <rFont val="Times New Roman"/>
        <family val="1"/>
      </rPr>
      <t>(</t>
    </r>
    <r>
      <rPr>
        <sz val="12"/>
        <color theme="1"/>
        <rFont val="宋体"/>
        <family val="2"/>
      </rPr>
      <t>金融</t>
    </r>
    <r>
      <rPr>
        <sz val="12"/>
        <color theme="1"/>
        <rFont val="Times New Roman"/>
        <family val="1"/>
      </rPr>
      <t>)</t>
    </r>
    <r>
      <rPr>
        <sz val="12"/>
        <color theme="1"/>
        <rFont val="宋体"/>
        <family val="2"/>
      </rPr>
      <t>资金</t>
    </r>
  </si>
  <si>
    <r>
      <rPr>
        <sz val="12"/>
        <color theme="1"/>
        <rFont val="宋体"/>
        <family val="2"/>
      </rPr>
      <t>现代服务业</t>
    </r>
    <r>
      <rPr>
        <sz val="12"/>
        <color theme="1"/>
        <rFont val="Times New Roman"/>
        <family val="1"/>
      </rPr>
      <t>(</t>
    </r>
    <r>
      <rPr>
        <sz val="12"/>
        <color theme="1"/>
        <rFont val="宋体"/>
        <family val="2"/>
      </rPr>
      <t>旅游</t>
    </r>
    <r>
      <rPr>
        <sz val="12"/>
        <color theme="1"/>
        <rFont val="Times New Roman"/>
        <family val="1"/>
      </rPr>
      <t>)</t>
    </r>
    <r>
      <rPr>
        <sz val="12"/>
        <color theme="1"/>
        <rFont val="宋体"/>
        <family val="2"/>
      </rPr>
      <t>资金</t>
    </r>
  </si>
  <si>
    <r>
      <rPr>
        <sz val="12"/>
        <color theme="1"/>
        <rFont val="宋体"/>
        <family val="2"/>
      </rPr>
      <t>商务发展资金</t>
    </r>
    <r>
      <rPr>
        <sz val="12"/>
        <color theme="1"/>
        <rFont val="Times New Roman"/>
        <family val="1"/>
      </rPr>
      <t>(</t>
    </r>
    <r>
      <rPr>
        <sz val="12"/>
        <color theme="1"/>
        <rFont val="宋体"/>
        <family val="2"/>
      </rPr>
      <t>外经外贸</t>
    </r>
    <r>
      <rPr>
        <sz val="12"/>
        <color theme="1"/>
        <rFont val="Times New Roman"/>
        <family val="1"/>
      </rPr>
      <t>)</t>
    </r>
  </si>
  <si>
    <r>
      <rPr>
        <sz val="12"/>
        <color theme="1"/>
        <rFont val="宋体"/>
        <family val="2"/>
      </rPr>
      <t>商务发展资金</t>
    </r>
    <r>
      <rPr>
        <sz val="12"/>
        <color theme="1"/>
        <rFont val="Times New Roman"/>
        <family val="1"/>
      </rPr>
      <t>(</t>
    </r>
    <r>
      <rPr>
        <sz val="12"/>
        <color theme="1"/>
        <rFont val="宋体"/>
        <family val="2"/>
      </rPr>
      <t>电子商务</t>
    </r>
    <r>
      <rPr>
        <sz val="12"/>
        <color theme="1"/>
        <rFont val="Times New Roman"/>
        <family val="1"/>
      </rPr>
      <t>)</t>
    </r>
  </si>
  <si>
    <r>
      <rPr>
        <sz val="12"/>
        <color theme="1"/>
        <rFont val="宋体"/>
        <family val="2"/>
      </rPr>
      <t>商务发展资金</t>
    </r>
    <r>
      <rPr>
        <sz val="12"/>
        <color theme="1"/>
        <rFont val="Times New Roman"/>
        <family val="1"/>
      </rPr>
      <t>(</t>
    </r>
    <r>
      <rPr>
        <sz val="12"/>
        <color theme="1"/>
        <rFont val="宋体"/>
        <family val="2"/>
      </rPr>
      <t>服务外包</t>
    </r>
    <r>
      <rPr>
        <sz val="12"/>
        <color theme="1"/>
        <rFont val="Times New Roman"/>
        <family val="1"/>
      </rPr>
      <t>)</t>
    </r>
  </si>
  <si>
    <r>
      <rPr>
        <sz val="12"/>
        <color theme="1"/>
        <rFont val="宋体"/>
        <family val="2"/>
      </rPr>
      <t>商务发展资金</t>
    </r>
    <r>
      <rPr>
        <sz val="12"/>
        <color theme="1"/>
        <rFont val="Times New Roman"/>
        <family val="1"/>
      </rPr>
      <t>(“</t>
    </r>
    <r>
      <rPr>
        <sz val="12"/>
        <color theme="1"/>
        <rFont val="宋体"/>
        <family val="2"/>
      </rPr>
      <t>菜篮子</t>
    </r>
    <r>
      <rPr>
        <sz val="12"/>
        <color theme="1"/>
        <rFont val="Times New Roman"/>
        <family val="1"/>
      </rPr>
      <t>”</t>
    </r>
    <r>
      <rPr>
        <sz val="12"/>
        <color theme="1"/>
        <rFont val="宋体"/>
        <family val="2"/>
      </rPr>
      <t>工程</t>
    </r>
    <r>
      <rPr>
        <sz val="12"/>
        <color theme="1"/>
        <rFont val="Times New Roman"/>
        <family val="1"/>
      </rPr>
      <t>)</t>
    </r>
  </si>
  <si>
    <t>实体经济降成本专项</t>
  </si>
  <si>
    <r>
      <rPr>
        <sz val="12"/>
        <color theme="1"/>
        <rFont val="宋体"/>
        <family val="2"/>
      </rPr>
      <t>降水价专项补助</t>
    </r>
  </si>
  <si>
    <t>二</t>
    <phoneticPr fontId="10" type="noConversion"/>
  </si>
  <si>
    <t>民生事业社会保障类</t>
    <phoneticPr fontId="53" type="noConversion"/>
  </si>
  <si>
    <r>
      <rPr>
        <sz val="12"/>
        <color theme="1"/>
        <rFont val="宋体"/>
        <family val="2"/>
      </rPr>
      <t>文化事业发展专项资金</t>
    </r>
    <phoneticPr fontId="65" type="noConversion"/>
  </si>
  <si>
    <r>
      <rPr>
        <sz val="12"/>
        <color theme="1"/>
        <rFont val="宋体"/>
        <family val="2"/>
      </rPr>
      <t>体育事业发展专项资金</t>
    </r>
  </si>
  <si>
    <r>
      <rPr>
        <sz val="12"/>
        <color theme="1"/>
        <rFont val="宋体"/>
        <family val="2"/>
      </rPr>
      <t>政府购买公共文化服务资金</t>
    </r>
  </si>
  <si>
    <r>
      <rPr>
        <sz val="12"/>
        <color theme="1"/>
        <rFont val="宋体"/>
        <family val="2"/>
      </rPr>
      <t>文物保护专项资金</t>
    </r>
    <phoneticPr fontId="65" type="noConversion"/>
  </si>
  <si>
    <r>
      <rPr>
        <sz val="12"/>
        <color theme="1"/>
        <rFont val="宋体"/>
        <family val="2"/>
      </rPr>
      <t>宣传文化建设专项</t>
    </r>
  </si>
  <si>
    <r>
      <rPr>
        <sz val="12"/>
        <color theme="1"/>
        <rFont val="宋体"/>
        <family val="2"/>
      </rPr>
      <t>学校教育专项</t>
    </r>
  </si>
  <si>
    <r>
      <rPr>
        <sz val="12"/>
        <color theme="1"/>
        <rFont val="宋体"/>
        <family val="2"/>
      </rPr>
      <t>企业职教专项</t>
    </r>
  </si>
  <si>
    <r>
      <rPr>
        <sz val="12"/>
        <color theme="1"/>
        <rFont val="宋体"/>
        <family val="2"/>
      </rPr>
      <t>基本公共卫生专项</t>
    </r>
  </si>
  <si>
    <r>
      <rPr>
        <sz val="12"/>
        <color theme="1"/>
        <rFont val="宋体"/>
        <family val="2"/>
      </rPr>
      <t>重大公共卫生专项</t>
    </r>
  </si>
  <si>
    <r>
      <rPr>
        <sz val="12"/>
        <color theme="1"/>
        <rFont val="宋体"/>
        <family val="2"/>
      </rPr>
      <t>卫生人才发展专项</t>
    </r>
  </si>
  <si>
    <r>
      <rPr>
        <sz val="12"/>
        <color theme="1"/>
        <rFont val="宋体"/>
        <family val="2"/>
      </rPr>
      <t>科教强卫专项</t>
    </r>
  </si>
  <si>
    <r>
      <rPr>
        <sz val="12"/>
        <color theme="1"/>
        <rFont val="宋体"/>
        <family val="2"/>
      </rPr>
      <t>医联体建设</t>
    </r>
  </si>
  <si>
    <r>
      <rPr>
        <sz val="12"/>
        <color theme="1"/>
        <rFont val="宋体"/>
        <family val="2"/>
      </rPr>
      <t>医疗卫生事业发展专项</t>
    </r>
  </si>
  <si>
    <r>
      <rPr>
        <sz val="12"/>
        <color theme="1"/>
        <rFont val="宋体"/>
        <family val="2"/>
      </rPr>
      <t>公立医院化债</t>
    </r>
  </si>
  <si>
    <r>
      <rPr>
        <sz val="12"/>
        <color theme="1"/>
        <rFont val="宋体"/>
        <family val="2"/>
      </rPr>
      <t>基本医疗服务补助</t>
    </r>
  </si>
  <si>
    <r>
      <rPr>
        <sz val="12"/>
        <color theme="1"/>
        <rFont val="宋体"/>
        <family val="2"/>
      </rPr>
      <t>医院专项投入</t>
    </r>
  </si>
  <si>
    <r>
      <rPr>
        <sz val="12"/>
        <color theme="1"/>
        <rFont val="宋体"/>
        <family val="2"/>
      </rPr>
      <t>水质监测设备</t>
    </r>
  </si>
  <si>
    <r>
      <rPr>
        <sz val="12"/>
        <color theme="1"/>
        <rFont val="宋体"/>
        <family val="2"/>
      </rPr>
      <t>精神病防治专项</t>
    </r>
  </si>
  <si>
    <r>
      <rPr>
        <sz val="12"/>
        <color theme="1"/>
        <rFont val="宋体"/>
        <family val="2"/>
      </rPr>
      <t>公立医院药品零差率专项</t>
    </r>
  </si>
  <si>
    <r>
      <rPr>
        <sz val="12"/>
        <color theme="1"/>
        <rFont val="宋体"/>
        <family val="2"/>
      </rPr>
      <t>民办医疗机构政府专项补助</t>
    </r>
  </si>
  <si>
    <r>
      <rPr>
        <sz val="12"/>
        <color theme="1"/>
        <rFont val="宋体"/>
        <family val="2"/>
      </rPr>
      <t>计生事业专项</t>
    </r>
  </si>
  <si>
    <r>
      <rPr>
        <sz val="12"/>
        <color theme="1"/>
        <rFont val="宋体"/>
        <family val="2"/>
      </rPr>
      <t>传染病医院专项补助</t>
    </r>
  </si>
  <si>
    <r>
      <rPr>
        <sz val="12"/>
        <color theme="1"/>
        <rFont val="宋体"/>
        <family val="2"/>
      </rPr>
      <t>流动人口协管员专项</t>
    </r>
  </si>
  <si>
    <r>
      <rPr>
        <sz val="12"/>
        <color theme="1"/>
        <rFont val="宋体"/>
        <family val="2"/>
      </rPr>
      <t>促进就业专项资金</t>
    </r>
  </si>
  <si>
    <r>
      <rPr>
        <sz val="12"/>
        <color theme="1"/>
        <rFont val="宋体"/>
        <family val="2"/>
      </rPr>
      <t>残疾人就业保障专项</t>
    </r>
  </si>
  <si>
    <r>
      <rPr>
        <sz val="12"/>
        <color theme="1"/>
        <rFont val="宋体"/>
        <family val="2"/>
      </rPr>
      <t>退休职工补助经费</t>
    </r>
  </si>
  <si>
    <r>
      <rPr>
        <sz val="12"/>
        <color theme="1"/>
        <rFont val="宋体"/>
        <family val="2"/>
      </rPr>
      <t>困难残疾人生活补贴</t>
    </r>
  </si>
  <si>
    <r>
      <rPr>
        <sz val="12"/>
        <color theme="1"/>
        <rFont val="宋体"/>
        <family val="2"/>
      </rPr>
      <t>城市居民最低生活保障金</t>
    </r>
  </si>
  <si>
    <r>
      <rPr>
        <sz val="12"/>
        <color theme="1"/>
        <rFont val="宋体"/>
        <family val="2"/>
      </rPr>
      <t>物价补贴</t>
    </r>
  </si>
  <si>
    <r>
      <rPr>
        <sz val="12"/>
        <color theme="1"/>
        <rFont val="宋体"/>
        <family val="2"/>
      </rPr>
      <t>临时救济（含深度救助）</t>
    </r>
  </si>
  <si>
    <r>
      <rPr>
        <sz val="12"/>
        <color theme="1"/>
        <rFont val="宋体"/>
        <family val="2"/>
      </rPr>
      <t>五六十年代精简老职工生活补助</t>
    </r>
  </si>
  <si>
    <r>
      <rPr>
        <sz val="12"/>
        <color theme="1"/>
        <rFont val="宋体"/>
        <family val="2"/>
      </rPr>
      <t>医疗救助专项</t>
    </r>
  </si>
  <si>
    <r>
      <rPr>
        <sz val="12"/>
        <color theme="1"/>
        <rFont val="宋体"/>
        <family val="2"/>
      </rPr>
      <t>疾病应急救助基金</t>
    </r>
  </si>
  <si>
    <r>
      <rPr>
        <sz val="12"/>
        <color theme="1"/>
        <rFont val="宋体"/>
        <family val="2"/>
      </rPr>
      <t>军转干部及家属补助经费</t>
    </r>
  </si>
  <si>
    <r>
      <rPr>
        <sz val="12"/>
        <color theme="1"/>
        <rFont val="宋体"/>
        <family val="2"/>
      </rPr>
      <t>义务兵优待金</t>
    </r>
  </si>
  <si>
    <r>
      <rPr>
        <sz val="12"/>
        <color theme="1"/>
        <rFont val="宋体"/>
        <family val="2"/>
      </rPr>
      <t>退役士兵安置金</t>
    </r>
  </si>
  <si>
    <r>
      <rPr>
        <sz val="12"/>
        <color theme="1"/>
        <rFont val="宋体"/>
        <family val="2"/>
      </rPr>
      <t>无军籍退休退职职工经费</t>
    </r>
  </si>
  <si>
    <r>
      <rPr>
        <sz val="12"/>
        <color theme="1"/>
        <rFont val="宋体"/>
        <family val="2"/>
      </rPr>
      <t>无工作军嫂生活补助</t>
    </r>
  </si>
  <si>
    <r>
      <rPr>
        <sz val="12"/>
        <color theme="1"/>
        <rFont val="宋体"/>
        <family val="2"/>
      </rPr>
      <t>一次性抚恤金</t>
    </r>
  </si>
  <si>
    <r>
      <rPr>
        <sz val="12"/>
        <color theme="1"/>
        <rFont val="宋体"/>
        <family val="2"/>
      </rPr>
      <t>双拥专项</t>
    </r>
  </si>
  <si>
    <r>
      <rPr>
        <sz val="12"/>
        <color theme="1"/>
        <rFont val="宋体"/>
        <family val="2"/>
      </rPr>
      <t>社会保障管理经费</t>
    </r>
  </si>
  <si>
    <r>
      <rPr>
        <sz val="12"/>
        <color theme="1"/>
        <rFont val="宋体"/>
        <family val="2"/>
      </rPr>
      <t>居民医疗保险专项补助资金</t>
    </r>
  </si>
  <si>
    <r>
      <rPr>
        <sz val="12"/>
        <color theme="1"/>
        <rFont val="宋体"/>
        <family val="2"/>
      </rPr>
      <t>居民养老保险专项补助资金</t>
    </r>
    <phoneticPr fontId="65" type="noConversion"/>
  </si>
  <si>
    <r>
      <rPr>
        <sz val="12"/>
        <color theme="1"/>
        <rFont val="宋体"/>
        <family val="2"/>
      </rPr>
      <t>伤残军人统筹医疗费</t>
    </r>
  </si>
  <si>
    <r>
      <rPr>
        <sz val="12"/>
        <color theme="1"/>
        <rFont val="宋体"/>
        <family val="2"/>
      </rPr>
      <t>补充医疗保险费</t>
    </r>
    <phoneticPr fontId="65" type="noConversion"/>
  </si>
  <si>
    <r>
      <rPr>
        <sz val="12"/>
        <color theme="1"/>
        <rFont val="宋体"/>
        <family val="2"/>
      </rPr>
      <t>被征地农民基本生活保障资金</t>
    </r>
  </si>
  <si>
    <r>
      <rPr>
        <sz val="12"/>
        <color theme="1"/>
        <rFont val="宋体"/>
        <family val="2"/>
      </rPr>
      <t>新征地农民社会保障资金</t>
    </r>
  </si>
  <si>
    <r>
      <rPr>
        <sz val="12"/>
        <color theme="1"/>
        <rFont val="宋体"/>
        <family val="2"/>
      </rPr>
      <t>互助保障救急解难费用</t>
    </r>
  </si>
  <si>
    <r>
      <rPr>
        <sz val="12"/>
        <color theme="1"/>
        <rFont val="宋体"/>
        <family val="2"/>
      </rPr>
      <t>生育保险基金补助</t>
    </r>
  </si>
  <si>
    <r>
      <rPr>
        <sz val="12"/>
        <color theme="1"/>
        <rFont val="宋体"/>
        <family val="2"/>
      </rPr>
      <t>尊老金</t>
    </r>
  </si>
  <si>
    <r>
      <rPr>
        <sz val="12"/>
        <color theme="1"/>
        <rFont val="宋体"/>
        <family val="2"/>
      </rPr>
      <t>社会办养老机构建设床位补贴</t>
    </r>
  </si>
  <si>
    <r>
      <rPr>
        <sz val="12"/>
        <color theme="1"/>
        <rFont val="宋体"/>
        <family val="2"/>
      </rPr>
      <t>社会办养老机构运营补助</t>
    </r>
  </si>
  <si>
    <r>
      <rPr>
        <sz val="12"/>
        <color theme="1"/>
        <rFont val="宋体"/>
        <family val="2"/>
      </rPr>
      <t>高龄贫困老人入住养老机构补贴</t>
    </r>
  </si>
  <si>
    <r>
      <rPr>
        <sz val="12"/>
        <color theme="1"/>
        <rFont val="宋体"/>
        <family val="2"/>
      </rPr>
      <t>居家养老服务项目补助资金</t>
    </r>
  </si>
  <si>
    <r>
      <rPr>
        <sz val="12"/>
        <color theme="1"/>
        <rFont val="宋体"/>
        <family val="2"/>
      </rPr>
      <t>老年活动经费</t>
    </r>
  </si>
  <si>
    <r>
      <rPr>
        <sz val="12"/>
        <color theme="1"/>
        <rFont val="宋体"/>
        <family val="2"/>
      </rPr>
      <t>老年教育经费</t>
    </r>
  </si>
  <si>
    <r>
      <rPr>
        <sz val="12"/>
        <color theme="1"/>
        <rFont val="宋体"/>
        <family val="2"/>
      </rPr>
      <t>福彩公益金</t>
    </r>
  </si>
  <si>
    <r>
      <rPr>
        <sz val="12"/>
        <color theme="1"/>
        <rFont val="宋体"/>
        <family val="2"/>
      </rPr>
      <t>残疾人康复经费</t>
    </r>
  </si>
  <si>
    <r>
      <rPr>
        <sz val="12"/>
        <color theme="1"/>
        <rFont val="宋体"/>
        <family val="2"/>
      </rPr>
      <t>殡葬整治经费</t>
    </r>
  </si>
  <si>
    <r>
      <rPr>
        <sz val="12"/>
        <color theme="1"/>
        <rFont val="宋体"/>
        <family val="2"/>
      </rPr>
      <t>民政事业发展</t>
    </r>
  </si>
  <si>
    <t>住房保障和管理专项</t>
  </si>
  <si>
    <r>
      <rPr>
        <sz val="12"/>
        <color theme="1"/>
        <rFont val="宋体"/>
        <family val="2"/>
      </rPr>
      <t>住房保障专项</t>
    </r>
  </si>
  <si>
    <r>
      <rPr>
        <sz val="12"/>
        <color theme="1"/>
        <rFont val="宋体"/>
        <family val="2"/>
      </rPr>
      <t>经济适用房货币补贴</t>
    </r>
  </si>
  <si>
    <r>
      <rPr>
        <sz val="12"/>
        <color theme="1"/>
        <rFont val="宋体"/>
        <family val="2"/>
      </rPr>
      <t>房地产去库存补助专项</t>
    </r>
  </si>
  <si>
    <r>
      <rPr>
        <sz val="12"/>
        <color theme="1"/>
        <rFont val="宋体"/>
        <family val="2"/>
      </rPr>
      <t>旧住宅整治改造专项</t>
    </r>
    <r>
      <rPr>
        <sz val="12"/>
        <color theme="1"/>
        <rFont val="Times New Roman"/>
        <family val="1"/>
      </rPr>
      <t>(</t>
    </r>
    <r>
      <rPr>
        <sz val="12"/>
        <color theme="1"/>
        <rFont val="宋体"/>
        <family val="2"/>
      </rPr>
      <t>含旧住宅长效管理等</t>
    </r>
    <r>
      <rPr>
        <sz val="12"/>
        <color theme="1"/>
        <rFont val="Times New Roman"/>
        <family val="1"/>
      </rPr>
      <t>)</t>
    </r>
  </si>
  <si>
    <r>
      <rPr>
        <sz val="12"/>
        <color theme="1"/>
        <rFont val="宋体"/>
        <family val="2"/>
      </rPr>
      <t>住房保障专项（保障性住房建设资金专项）</t>
    </r>
    <phoneticPr fontId="10" type="noConversion"/>
  </si>
  <si>
    <t>公共交通专项</t>
  </si>
  <si>
    <r>
      <rPr>
        <sz val="12"/>
        <color theme="1"/>
        <rFont val="宋体"/>
        <family val="2"/>
      </rPr>
      <t>公交运营补贴</t>
    </r>
  </si>
  <si>
    <r>
      <rPr>
        <sz val="12"/>
        <color theme="1"/>
        <rFont val="宋体"/>
        <family val="2"/>
      </rPr>
      <t>轨道交通运营补贴</t>
    </r>
  </si>
  <si>
    <r>
      <rPr>
        <sz val="12"/>
        <color theme="1"/>
        <rFont val="宋体"/>
        <family val="2"/>
      </rPr>
      <t>民航补助资金</t>
    </r>
  </si>
  <si>
    <t>公共安全专项</t>
  </si>
  <si>
    <r>
      <rPr>
        <sz val="12"/>
        <color theme="1"/>
        <rFont val="宋体"/>
        <family val="2"/>
      </rPr>
      <t>安全生产专项</t>
    </r>
  </si>
  <si>
    <r>
      <rPr>
        <sz val="12"/>
        <color theme="1"/>
        <rFont val="宋体"/>
        <family val="2"/>
      </rPr>
      <t>食品药品安全专项</t>
    </r>
  </si>
  <si>
    <r>
      <rPr>
        <sz val="12"/>
        <color theme="1"/>
        <rFont val="宋体"/>
        <family val="2"/>
      </rPr>
      <t>人民防空专项</t>
    </r>
  </si>
  <si>
    <r>
      <rPr>
        <sz val="12"/>
        <color theme="1"/>
        <rFont val="宋体"/>
        <family val="2"/>
      </rPr>
      <t>地方粮油储备专项</t>
    </r>
  </si>
  <si>
    <r>
      <rPr>
        <sz val="12"/>
        <color theme="1"/>
        <rFont val="宋体"/>
        <family val="2"/>
      </rPr>
      <t>政法综合治理专项</t>
    </r>
  </si>
  <si>
    <r>
      <rPr>
        <sz val="12"/>
        <color theme="1"/>
        <rFont val="宋体"/>
        <family val="2"/>
      </rPr>
      <t>市场综合治理专项</t>
    </r>
  </si>
  <si>
    <r>
      <rPr>
        <sz val="12"/>
        <color theme="1"/>
        <rFont val="宋体"/>
        <family val="2"/>
      </rPr>
      <t>消防运行维护专项</t>
    </r>
  </si>
  <si>
    <t>技防改造专项</t>
    <phoneticPr fontId="10" type="noConversion"/>
  </si>
  <si>
    <t>三</t>
    <phoneticPr fontId="10" type="noConversion"/>
  </si>
  <si>
    <t>三农城乡一体化类</t>
    <phoneticPr fontId="53" type="noConversion"/>
  </si>
  <si>
    <r>
      <rPr>
        <sz val="12"/>
        <color theme="1"/>
        <rFont val="宋体"/>
        <family val="2"/>
      </rPr>
      <t>农业综合产能建设</t>
    </r>
  </si>
  <si>
    <r>
      <rPr>
        <sz val="12"/>
        <color theme="1"/>
        <rFont val="宋体"/>
        <family val="2"/>
      </rPr>
      <t>现代农业产业发展</t>
    </r>
  </si>
  <si>
    <r>
      <rPr>
        <sz val="12"/>
        <color theme="1"/>
        <rFont val="宋体"/>
        <family val="2"/>
      </rPr>
      <t>农业可持续发展</t>
    </r>
  </si>
  <si>
    <t>农机服务体系建设资金</t>
    <phoneticPr fontId="10" type="noConversion"/>
  </si>
  <si>
    <t>农业服务体系建设资金</t>
    <phoneticPr fontId="10" type="noConversion"/>
  </si>
  <si>
    <r>
      <rPr>
        <sz val="12"/>
        <color theme="1"/>
        <rFont val="宋体"/>
        <family val="2"/>
      </rPr>
      <t>农业专项工作推进</t>
    </r>
  </si>
  <si>
    <r>
      <rPr>
        <sz val="12"/>
        <color theme="1"/>
        <rFont val="宋体"/>
        <family val="2"/>
      </rPr>
      <t>城乡一体化示范特色扶持资金</t>
    </r>
  </si>
  <si>
    <r>
      <rPr>
        <sz val="12"/>
        <color theme="1"/>
        <rFont val="宋体"/>
        <family val="2"/>
      </rPr>
      <t>美丽乡村建设</t>
    </r>
    <phoneticPr fontId="65" type="noConversion"/>
  </si>
  <si>
    <r>
      <rPr>
        <sz val="12"/>
        <color theme="1"/>
        <rFont val="宋体"/>
        <family val="2"/>
      </rPr>
      <t>特色小镇培育建设</t>
    </r>
  </si>
  <si>
    <r>
      <rPr>
        <sz val="12"/>
        <color theme="1"/>
        <rFont val="宋体"/>
        <family val="2"/>
      </rPr>
      <t>特色田园乡村建设</t>
    </r>
    <phoneticPr fontId="65" type="noConversion"/>
  </si>
  <si>
    <r>
      <rPr>
        <sz val="12"/>
        <color theme="1"/>
        <rFont val="宋体"/>
        <family val="2"/>
      </rPr>
      <t>城乡发展专项</t>
    </r>
  </si>
  <si>
    <r>
      <rPr>
        <sz val="12"/>
        <color theme="1"/>
        <rFont val="宋体"/>
        <family val="2"/>
      </rPr>
      <t>农田水利专项</t>
    </r>
  </si>
  <si>
    <r>
      <rPr>
        <sz val="12"/>
        <color theme="1"/>
        <rFont val="宋体"/>
        <family val="2"/>
      </rPr>
      <t>水环境保护及防汛经费</t>
    </r>
  </si>
  <si>
    <r>
      <rPr>
        <sz val="12"/>
        <color theme="1"/>
        <rFont val="宋体"/>
        <family val="2"/>
      </rPr>
      <t>水利工程与河道管理专项</t>
    </r>
  </si>
  <si>
    <r>
      <rPr>
        <sz val="12"/>
        <color theme="1"/>
        <rFont val="宋体"/>
        <family val="2"/>
      </rPr>
      <t>水利运行及规范管理专项</t>
    </r>
  </si>
  <si>
    <t>四</t>
    <phoneticPr fontId="10" type="noConversion"/>
  </si>
  <si>
    <t>生态环保城市维护类</t>
    <phoneticPr fontId="53" type="noConversion"/>
  </si>
  <si>
    <r>
      <rPr>
        <sz val="12"/>
        <color theme="1"/>
        <rFont val="宋体"/>
        <family val="2"/>
      </rPr>
      <t>环境保护管理专项</t>
    </r>
  </si>
  <si>
    <r>
      <rPr>
        <sz val="12"/>
        <color theme="1"/>
        <rFont val="宋体"/>
        <family val="2"/>
      </rPr>
      <t>黑臭水体整治市补专项</t>
    </r>
  </si>
  <si>
    <r>
      <rPr>
        <sz val="12"/>
        <color theme="1"/>
        <rFont val="宋体"/>
        <family val="2"/>
      </rPr>
      <t>河道环境综合整治市补专项</t>
    </r>
  </si>
  <si>
    <r>
      <rPr>
        <sz val="12"/>
        <color theme="1"/>
        <rFont val="宋体"/>
        <family val="2"/>
      </rPr>
      <t>排水达标区建设市补专项</t>
    </r>
  </si>
  <si>
    <r>
      <rPr>
        <sz val="12"/>
        <color theme="1"/>
        <rFont val="宋体"/>
        <family val="2"/>
      </rPr>
      <t>生态补偿资金</t>
    </r>
  </si>
  <si>
    <t>城市建设维护管理专项</t>
  </si>
  <si>
    <r>
      <rPr>
        <sz val="12"/>
        <color theme="1"/>
        <rFont val="宋体"/>
        <family val="2"/>
      </rPr>
      <t>市政设施建设养护</t>
    </r>
  </si>
  <si>
    <r>
      <rPr>
        <sz val="12"/>
        <color theme="1"/>
        <rFont val="宋体"/>
        <family val="2"/>
      </rPr>
      <t>照明设施维护专项</t>
    </r>
  </si>
  <si>
    <r>
      <rPr>
        <sz val="12"/>
        <color theme="1"/>
        <rFont val="宋体"/>
        <family val="2"/>
      </rPr>
      <t>园林绿化养护专项</t>
    </r>
  </si>
  <si>
    <r>
      <rPr>
        <sz val="12"/>
        <color theme="1"/>
        <rFont val="宋体"/>
        <family val="2"/>
      </rPr>
      <t>市政园林维护与管理</t>
    </r>
  </si>
  <si>
    <r>
      <rPr>
        <sz val="12"/>
        <color theme="1"/>
        <rFont val="宋体"/>
        <family val="2"/>
      </rPr>
      <t>污水处理专项</t>
    </r>
  </si>
  <si>
    <r>
      <rPr>
        <sz val="12"/>
        <color theme="1"/>
        <rFont val="宋体"/>
        <family val="2"/>
      </rPr>
      <t>隧道养护专项</t>
    </r>
  </si>
  <si>
    <r>
      <rPr>
        <sz val="12"/>
        <color theme="1"/>
        <rFont val="宋体"/>
        <family val="2"/>
      </rPr>
      <t>环卫设施建设维护专项</t>
    </r>
  </si>
  <si>
    <r>
      <rPr>
        <sz val="12"/>
        <color theme="1"/>
        <rFont val="宋体"/>
        <family val="2"/>
      </rPr>
      <t>公安交通设施维护专项</t>
    </r>
  </si>
  <si>
    <r>
      <rPr>
        <sz val="12"/>
        <color theme="1"/>
        <rFont val="宋体"/>
        <family val="2"/>
      </rPr>
      <t>城市管理与执法专项</t>
    </r>
  </si>
  <si>
    <r>
      <rPr>
        <sz val="12"/>
        <color theme="1"/>
        <rFont val="宋体"/>
        <family val="2"/>
      </rPr>
      <t>城市市容环境改造专项</t>
    </r>
  </si>
  <si>
    <r>
      <rPr>
        <sz val="12"/>
        <color theme="1"/>
        <rFont val="宋体"/>
        <family val="2"/>
      </rPr>
      <t>建筑节能专项</t>
    </r>
  </si>
  <si>
    <r>
      <rPr>
        <sz val="12"/>
        <color theme="1"/>
        <rFont val="宋体"/>
        <family val="2"/>
      </rPr>
      <t>城中村整治</t>
    </r>
  </si>
  <si>
    <r>
      <rPr>
        <sz val="12"/>
        <color theme="1"/>
        <rFont val="宋体"/>
        <family val="2"/>
      </rPr>
      <t>城市规划编制专项</t>
    </r>
  </si>
  <si>
    <r>
      <rPr>
        <sz val="12"/>
        <color theme="1"/>
        <rFont val="宋体"/>
        <family val="2"/>
      </rPr>
      <t>户外广告设施专项</t>
    </r>
  </si>
  <si>
    <r>
      <rPr>
        <sz val="12"/>
        <color theme="1"/>
        <rFont val="宋体"/>
        <family val="2"/>
      </rPr>
      <t>建设行业管理专项</t>
    </r>
  </si>
  <si>
    <r>
      <rPr>
        <sz val="12"/>
        <color theme="1"/>
        <rFont val="宋体"/>
        <family val="2"/>
      </rPr>
      <t>农村村庄环境整治</t>
    </r>
  </si>
  <si>
    <r>
      <rPr>
        <sz val="12"/>
        <color theme="1"/>
        <rFont val="宋体"/>
        <family val="2"/>
      </rPr>
      <t>交通管理服务</t>
    </r>
  </si>
  <si>
    <t>景区门票集中收支两条线管理经费</t>
    <phoneticPr fontId="10" type="noConversion"/>
  </si>
  <si>
    <r>
      <rPr>
        <sz val="12"/>
        <color theme="1"/>
        <rFont val="宋体"/>
        <family val="2"/>
      </rPr>
      <t>开放式景区维护经费</t>
    </r>
  </si>
  <si>
    <r>
      <rPr>
        <sz val="12"/>
        <color theme="1"/>
        <rFont val="宋体"/>
        <family val="2"/>
      </rPr>
      <t>建设维护项目评审及监管经费</t>
    </r>
  </si>
  <si>
    <t>城建投资专项</t>
    <phoneticPr fontId="10" type="noConversion"/>
  </si>
  <si>
    <r>
      <rPr>
        <sz val="12"/>
        <color theme="1"/>
        <rFont val="宋体"/>
        <family val="2"/>
      </rPr>
      <t>太湖水治理专项</t>
    </r>
  </si>
  <si>
    <r>
      <rPr>
        <sz val="12"/>
        <color theme="1"/>
        <rFont val="宋体"/>
        <family val="2"/>
      </rPr>
      <t>轨道交通建设专项</t>
    </r>
  </si>
  <si>
    <r>
      <rPr>
        <sz val="12"/>
        <color theme="1"/>
        <rFont val="宋体"/>
        <family val="2"/>
      </rPr>
      <t>社会事业投资专项</t>
    </r>
  </si>
  <si>
    <r>
      <rPr>
        <sz val="12"/>
        <color theme="1"/>
        <rFont val="宋体"/>
        <family val="2"/>
      </rPr>
      <t>电子政务专项</t>
    </r>
  </si>
  <si>
    <r>
      <rPr>
        <sz val="12"/>
        <color theme="1"/>
        <rFont val="宋体"/>
        <family val="2"/>
      </rPr>
      <t>重点基础设施建设专项</t>
    </r>
  </si>
  <si>
    <t>公益性投资运营补助和还本付息专项</t>
    <phoneticPr fontId="10" type="noConversion"/>
  </si>
  <si>
    <t>五</t>
    <phoneticPr fontId="10" type="noConversion"/>
  </si>
  <si>
    <t>政府行政管理类</t>
    <phoneticPr fontId="53" type="noConversion"/>
  </si>
  <si>
    <r>
      <rPr>
        <sz val="12"/>
        <color theme="1"/>
        <rFont val="宋体"/>
        <family val="2"/>
      </rPr>
      <t>对口支援专项</t>
    </r>
  </si>
  <si>
    <t>上缴省援疆援藏援青资金</t>
    <phoneticPr fontId="10" type="noConversion"/>
  </si>
  <si>
    <t>公共管理专项</t>
  </si>
  <si>
    <r>
      <rPr>
        <sz val="12"/>
        <color theme="1"/>
        <rFont val="宋体"/>
        <family val="2"/>
      </rPr>
      <t>组织建设专项</t>
    </r>
  </si>
  <si>
    <r>
      <rPr>
        <sz val="12"/>
        <color theme="1"/>
        <rFont val="宋体"/>
        <family val="2"/>
      </rPr>
      <t>社区扁平化资金</t>
    </r>
  </si>
  <si>
    <r>
      <rPr>
        <sz val="12"/>
        <color theme="1"/>
        <rFont val="宋体"/>
        <family val="2"/>
      </rPr>
      <t>国有土地管理专项</t>
    </r>
  </si>
  <si>
    <r>
      <rPr>
        <sz val="12"/>
        <color theme="1"/>
        <rFont val="宋体"/>
        <family val="2"/>
      </rPr>
      <t>国企改革补贴专项</t>
    </r>
    <phoneticPr fontId="65" type="noConversion"/>
  </si>
  <si>
    <t>注：本表中的重点支出项目预算数包含了一般公共预算、政府性基金预算、财政专户等各类资金来源安排的专项资金支出。</t>
    <phoneticPr fontId="10" type="noConversion"/>
  </si>
  <si>
    <r>
      <t>2018</t>
    </r>
    <r>
      <rPr>
        <sz val="20"/>
        <rFont val="方正小标宋简体"/>
        <family val="4"/>
        <charset val="134"/>
      </rPr>
      <t>年市本级财政拨款</t>
    </r>
    <r>
      <rPr>
        <sz val="20"/>
        <rFont val="Times New Roman"/>
        <family val="1"/>
      </rPr>
      <t>“</t>
    </r>
    <r>
      <rPr>
        <sz val="20"/>
        <rFont val="方正小标宋简体"/>
        <family val="4"/>
        <charset val="134"/>
      </rPr>
      <t>三公</t>
    </r>
    <r>
      <rPr>
        <sz val="20"/>
        <rFont val="Times New Roman"/>
        <family val="1"/>
      </rPr>
      <t>”</t>
    </r>
    <r>
      <rPr>
        <sz val="20"/>
        <rFont val="方正小标宋简体"/>
        <family val="4"/>
        <charset val="134"/>
      </rPr>
      <t>经费预算表</t>
    </r>
    <phoneticPr fontId="10" type="noConversion"/>
  </si>
  <si>
    <r>
      <t>金额单位</t>
    </r>
    <r>
      <rPr>
        <sz val="11"/>
        <rFont val="Times New Roman"/>
        <family val="1"/>
      </rPr>
      <t>:</t>
    </r>
    <r>
      <rPr>
        <sz val="11"/>
        <rFont val="宋体"/>
        <family val="3"/>
        <charset val="134"/>
      </rPr>
      <t>万元</t>
    </r>
    <phoneticPr fontId="10" type="noConversion"/>
  </si>
  <si>
    <t>支出项目</t>
    <phoneticPr fontId="10" type="noConversion"/>
  </si>
  <si>
    <r>
      <t>2017</t>
    </r>
    <r>
      <rPr>
        <b/>
        <sz val="12"/>
        <rFont val="宋体"/>
        <family val="3"/>
        <charset val="134"/>
      </rPr>
      <t>年预算数</t>
    </r>
    <phoneticPr fontId="10" type="noConversion"/>
  </si>
  <si>
    <r>
      <t>2018</t>
    </r>
    <r>
      <rPr>
        <b/>
        <sz val="12"/>
        <rFont val="宋体"/>
        <family val="3"/>
        <charset val="134"/>
      </rPr>
      <t>年预算数</t>
    </r>
    <phoneticPr fontId="10" type="noConversion"/>
  </si>
  <si>
    <t>合计</t>
    <phoneticPr fontId="10" type="noConversion"/>
  </si>
  <si>
    <r>
      <t>1.</t>
    </r>
    <r>
      <rPr>
        <sz val="12"/>
        <rFont val="宋体"/>
        <family val="3"/>
        <charset val="134"/>
      </rPr>
      <t>因公出国（境）支出</t>
    </r>
    <phoneticPr fontId="10" type="noConversion"/>
  </si>
  <si>
    <r>
      <t>2.</t>
    </r>
    <r>
      <rPr>
        <sz val="12"/>
        <rFont val="宋体"/>
        <family val="3"/>
        <charset val="134"/>
      </rPr>
      <t>公务用车购置及运行维护支出</t>
    </r>
    <phoneticPr fontId="10" type="noConversion"/>
  </si>
  <si>
    <r>
      <t xml:space="preserve">        </t>
    </r>
    <r>
      <rPr>
        <sz val="12"/>
        <rFont val="宋体"/>
        <family val="3"/>
        <charset val="134"/>
      </rPr>
      <t>公务用车购置</t>
    </r>
    <phoneticPr fontId="10" type="noConversion"/>
  </si>
  <si>
    <r>
      <t xml:space="preserve">        </t>
    </r>
    <r>
      <rPr>
        <sz val="12"/>
        <rFont val="宋体"/>
        <family val="3"/>
        <charset val="134"/>
      </rPr>
      <t>公务用车运行维护</t>
    </r>
    <phoneticPr fontId="10" type="noConversion"/>
  </si>
  <si>
    <r>
      <t>3.</t>
    </r>
    <r>
      <rPr>
        <sz val="12"/>
        <rFont val="宋体"/>
        <family val="3"/>
        <charset val="134"/>
      </rPr>
      <t>公务接待费支出</t>
    </r>
    <phoneticPr fontId="10" type="noConversion"/>
  </si>
  <si>
    <t>备注：2018年市本级财政拨款“三公”经费比上年总体下降5%。其中：
1、因公出国（境）支出比上年预算略有增加，主要是落实一路一带和走出去发展战略，预算安排略有增加。
2、公务用车购置支出比上年有所增加，主要是机关事业单位车改后，按照厉行节约原则，前几年基本未更新保留的公务用车，2018年根据车辆损耗和里程情况，对无法正常运行需淘汰的车辆，需要进行集中更新，因此预算安排有所增加。
3、公务用车运行维护支出比上年略有下降。
4、公务接待费比上年下降30.7%，主要是继续落实中央八项规定精神，减少公务接待费用安排。</t>
    <phoneticPr fontId="10" type="noConversion"/>
  </si>
  <si>
    <t>表三十三：</t>
    <phoneticPr fontId="10" type="noConversion"/>
  </si>
  <si>
    <t>收入项目</t>
    <phoneticPr fontId="10" type="noConversion"/>
  </si>
  <si>
    <r>
      <t>2018</t>
    </r>
    <r>
      <rPr>
        <b/>
        <sz val="12"/>
        <color indexed="8"/>
        <rFont val="宋体"/>
        <family val="3"/>
        <charset val="134"/>
      </rPr>
      <t>年预算数</t>
    </r>
    <phoneticPr fontId="10" type="noConversion"/>
  </si>
  <si>
    <r>
      <rPr>
        <sz val="12"/>
        <color indexed="8"/>
        <rFont val="Times New Roman"/>
        <family val="1"/>
      </rPr>
      <t xml:space="preserve">  1.</t>
    </r>
    <r>
      <rPr>
        <sz val="12"/>
        <color indexed="8"/>
        <rFont val="宋体"/>
        <family val="3"/>
        <charset val="134"/>
      </rPr>
      <t>本级政府性基金收入</t>
    </r>
    <phoneticPr fontId="10" type="noConversion"/>
  </si>
  <si>
    <r>
      <rPr>
        <sz val="12"/>
        <color indexed="8"/>
        <rFont val="宋体"/>
        <family val="3"/>
        <charset val="134"/>
      </rPr>
      <t xml:space="preserve">    </t>
    </r>
    <r>
      <rPr>
        <sz val="12"/>
        <color indexed="8"/>
        <rFont val="宋体"/>
        <family val="3"/>
        <charset val="134"/>
      </rPr>
      <t>城市基础设施配套费收入</t>
    </r>
    <phoneticPr fontId="10" type="noConversion"/>
  </si>
  <si>
    <t xml:space="preserve">    污水处理费</t>
    <phoneticPr fontId="10" type="noConversion"/>
  </si>
  <si>
    <t xml:space="preserve">    其他基金-（清欠）</t>
    <phoneticPr fontId="10" type="noConversion"/>
  </si>
  <si>
    <r>
      <rPr>
        <sz val="12"/>
        <color indexed="8"/>
        <rFont val="Times New Roman"/>
        <family val="1"/>
      </rPr>
      <t xml:space="preserve">  2.</t>
    </r>
    <r>
      <rPr>
        <sz val="12"/>
        <color indexed="8"/>
        <rFont val="宋体"/>
        <family val="3"/>
        <charset val="134"/>
      </rPr>
      <t>上级补助收入</t>
    </r>
    <phoneticPr fontId="10" type="noConversion"/>
  </si>
  <si>
    <r>
      <t xml:space="preserve"> </t>
    </r>
    <r>
      <rPr>
        <sz val="12"/>
        <color indexed="8"/>
        <rFont val="宋体"/>
        <family val="3"/>
        <charset val="134"/>
      </rPr>
      <t xml:space="preserve">   </t>
    </r>
    <r>
      <rPr>
        <sz val="12"/>
        <color indexed="8"/>
        <rFont val="宋体"/>
        <family val="3"/>
        <charset val="134"/>
      </rPr>
      <t>彩票公益金</t>
    </r>
    <phoneticPr fontId="10" type="noConversion"/>
  </si>
  <si>
    <r>
      <t xml:space="preserve"> </t>
    </r>
    <r>
      <rPr>
        <sz val="12"/>
        <color indexed="8"/>
        <rFont val="宋体"/>
        <family val="3"/>
        <charset val="134"/>
      </rPr>
      <t xml:space="preserve">   </t>
    </r>
    <r>
      <rPr>
        <sz val="12"/>
        <color indexed="8"/>
        <rFont val="宋体"/>
        <family val="3"/>
        <charset val="134"/>
      </rPr>
      <t>彩票发行费</t>
    </r>
    <phoneticPr fontId="10" type="noConversion"/>
  </si>
  <si>
    <t xml:space="preserve"> 3.上年结转收入</t>
    <phoneticPr fontId="10" type="noConversion"/>
  </si>
  <si>
    <r>
      <t xml:space="preserve"> 4.</t>
    </r>
    <r>
      <rPr>
        <sz val="12"/>
        <color indexed="8"/>
        <rFont val="宋体"/>
        <family val="3"/>
        <charset val="134"/>
      </rPr>
      <t>专项置换债券资金</t>
    </r>
    <phoneticPr fontId="10" type="noConversion"/>
  </si>
  <si>
    <r>
      <t xml:space="preserve"> 5.</t>
    </r>
    <r>
      <rPr>
        <sz val="12"/>
        <color indexed="8"/>
        <rFont val="宋体"/>
        <family val="3"/>
        <charset val="134"/>
      </rPr>
      <t>专项新增债券资金</t>
    </r>
    <phoneticPr fontId="10" type="noConversion"/>
  </si>
  <si>
    <r>
      <t>2018</t>
    </r>
    <r>
      <rPr>
        <sz val="20"/>
        <color indexed="8"/>
        <rFont val="方正小标宋简体"/>
        <charset val="134"/>
      </rPr>
      <t>年无锡市本级政府性基金预算收入表</t>
    </r>
    <phoneticPr fontId="2" type="noConversion"/>
  </si>
  <si>
    <t>表十一：</t>
    <phoneticPr fontId="10" type="noConversion"/>
  </si>
  <si>
    <r>
      <t>16.</t>
    </r>
    <r>
      <rPr>
        <sz val="12"/>
        <color rgb="FF000000"/>
        <rFont val="宋体"/>
        <family val="3"/>
        <charset val="134"/>
      </rPr>
      <t>债务付息支出</t>
    </r>
    <phoneticPr fontId="10" type="noConversion"/>
  </si>
  <si>
    <r>
      <t>17.</t>
    </r>
    <r>
      <rPr>
        <sz val="12"/>
        <color indexed="8"/>
        <rFont val="宋体"/>
        <family val="3"/>
        <charset val="134"/>
      </rPr>
      <t>其他各项支出</t>
    </r>
    <phoneticPr fontId="10" type="noConversion"/>
  </si>
  <si>
    <t>备注：2017年市本级一般公共预算支出规模增加较多，主要是按照进一步提高全口径预算管理要求，将市区结算资金纳入预算管理，增加支出34亿元；同时为落实国家积极财政政策部署要求，提高财政资金使用效率，与上年相比增加使用稳调基金约13亿元。剔除此两项因素，以及科技、交通等部分科目中原计划市级直接列支的支出根据项目实际转而下达各区执行等因素，2017年市本级一般公共预算执行数约为190.05亿元，较2016年决算数同口径增长14.8%。</t>
    <phoneticPr fontId="10" type="noConversion"/>
  </si>
  <si>
    <r>
      <t>2017</t>
    </r>
    <r>
      <rPr>
        <sz val="20"/>
        <color indexed="8"/>
        <rFont val="方正小标宋简体"/>
        <charset val="134"/>
      </rPr>
      <t>年市本级一般公共预算支出执行情况表</t>
    </r>
    <phoneticPr fontId="2" type="noConversion"/>
  </si>
  <si>
    <r>
      <rPr>
        <b/>
        <sz val="12"/>
        <color indexed="8"/>
        <rFont val="Times New Roman"/>
        <family val="1"/>
      </rPr>
      <t>2017</t>
    </r>
    <r>
      <rPr>
        <b/>
        <sz val="12"/>
        <color indexed="8"/>
        <rFont val="宋体"/>
        <family val="3"/>
        <charset val="134"/>
      </rPr>
      <t>年执行数</t>
    </r>
    <phoneticPr fontId="2" type="noConversion"/>
  </si>
  <si>
    <r>
      <t>2.</t>
    </r>
    <r>
      <rPr>
        <sz val="12"/>
        <color rgb="FF000000"/>
        <rFont val="宋体"/>
        <family val="3"/>
        <charset val="134"/>
      </rPr>
      <t>其他国有资本经营收入</t>
    </r>
    <phoneticPr fontId="2" type="noConversion"/>
  </si>
  <si>
    <r>
      <t>4</t>
    </r>
    <r>
      <rPr>
        <sz val="12"/>
        <color rgb="FF000000"/>
        <rFont val="宋体"/>
        <family val="3"/>
        <charset val="134"/>
      </rPr>
      <t>、其他国有资本经营预算支出</t>
    </r>
    <r>
      <rPr>
        <sz val="12"/>
        <color rgb="FF000000"/>
        <rFont val="Times New Roman"/>
        <family val="1"/>
      </rPr>
      <t xml:space="preserve"> </t>
    </r>
    <phoneticPr fontId="2" type="noConversion"/>
  </si>
  <si>
    <r>
      <t>5</t>
    </r>
    <r>
      <rPr>
        <sz val="12"/>
        <color rgb="FF000000"/>
        <rFont val="宋体"/>
        <family val="3"/>
        <charset val="134"/>
      </rPr>
      <t>、结余结转支出</t>
    </r>
    <phoneticPr fontId="2" type="noConversion"/>
  </si>
  <si>
    <r>
      <t>2018</t>
    </r>
    <r>
      <rPr>
        <sz val="20"/>
        <color indexed="8"/>
        <rFont val="方正小标宋简体"/>
        <charset val="134"/>
      </rPr>
      <t>年无锡市本级一般公共预算平衡表
（含本级财力安排和一般转移支付）</t>
    </r>
    <phoneticPr fontId="2" type="noConversion"/>
  </si>
  <si>
    <r>
      <t>2018</t>
    </r>
    <r>
      <rPr>
        <b/>
        <sz val="12"/>
        <color indexed="8"/>
        <rFont val="宋体"/>
        <family val="3"/>
        <charset val="134"/>
      </rPr>
      <t>年预算数</t>
    </r>
    <phoneticPr fontId="10" type="noConversion"/>
  </si>
  <si>
    <r>
      <t>2018</t>
    </r>
    <r>
      <rPr>
        <b/>
        <sz val="12"/>
        <color indexed="8"/>
        <rFont val="宋体"/>
        <family val="3"/>
        <charset val="134"/>
      </rPr>
      <t>年预算数</t>
    </r>
    <phoneticPr fontId="10" type="noConversion"/>
  </si>
  <si>
    <r>
      <t xml:space="preserve"> 1.</t>
    </r>
    <r>
      <rPr>
        <sz val="12"/>
        <color indexed="8"/>
        <rFont val="宋体"/>
        <family val="3"/>
        <charset val="134"/>
      </rPr>
      <t>本级一般公共预算收入①</t>
    </r>
    <phoneticPr fontId="10" type="noConversion"/>
  </si>
  <si>
    <t>一、本级一般公共预算支出</t>
    <phoneticPr fontId="10" type="noConversion"/>
  </si>
  <si>
    <r>
      <rPr>
        <sz val="12"/>
        <color indexed="8"/>
        <rFont val="Times New Roman"/>
        <family val="1"/>
      </rPr>
      <t xml:space="preserve"> 2.</t>
    </r>
    <r>
      <rPr>
        <sz val="12"/>
        <color indexed="8"/>
        <rFont val="宋体"/>
        <family val="3"/>
        <charset val="134"/>
      </rPr>
      <t>上级补助收入</t>
    </r>
    <phoneticPr fontId="10" type="noConversion"/>
  </si>
  <si>
    <r>
      <t xml:space="preserve"> 1.</t>
    </r>
    <r>
      <rPr>
        <sz val="12"/>
        <color indexed="8"/>
        <rFont val="宋体"/>
        <family val="3"/>
        <charset val="134"/>
      </rPr>
      <t>本级列支的一般公共预算支出</t>
    </r>
    <phoneticPr fontId="10" type="noConversion"/>
  </si>
  <si>
    <r>
      <t xml:space="preserve">        </t>
    </r>
    <r>
      <rPr>
        <sz val="12"/>
        <color indexed="8"/>
        <rFont val="宋体"/>
        <family val="3"/>
        <charset val="134"/>
      </rPr>
      <t>税收返还收入②</t>
    </r>
    <phoneticPr fontId="10" type="noConversion"/>
  </si>
  <si>
    <t>其中：市本级自身收入安排的支出</t>
    <phoneticPr fontId="10" type="noConversion"/>
  </si>
  <si>
    <r>
      <t xml:space="preserve">        </t>
    </r>
    <r>
      <rPr>
        <sz val="12"/>
        <color indexed="8"/>
        <rFont val="宋体"/>
        <family val="3"/>
        <charset val="134"/>
      </rPr>
      <t>结算补助收入③</t>
    </r>
    <phoneticPr fontId="10" type="noConversion"/>
  </si>
  <si>
    <r>
      <t xml:space="preserve">            </t>
    </r>
    <r>
      <rPr>
        <sz val="12"/>
        <color indexed="8"/>
        <rFont val="宋体"/>
        <family val="3"/>
        <charset val="134"/>
      </rPr>
      <t>上年结转等其他来源安排的支出</t>
    </r>
    <phoneticPr fontId="10" type="noConversion"/>
  </si>
  <si>
    <r>
      <t xml:space="preserve"> 2.</t>
    </r>
    <r>
      <rPr>
        <sz val="12"/>
        <color indexed="8"/>
        <rFont val="宋体"/>
        <family val="3"/>
        <charset val="134"/>
      </rPr>
      <t>上解上级支出⑨</t>
    </r>
    <phoneticPr fontId="10" type="noConversion"/>
  </si>
  <si>
    <r>
      <t xml:space="preserve"> 3.</t>
    </r>
    <r>
      <rPr>
        <sz val="12"/>
        <color indexed="8"/>
        <rFont val="宋体"/>
        <family val="3"/>
        <charset val="134"/>
      </rPr>
      <t>下级上解收入④</t>
    </r>
    <phoneticPr fontId="10" type="noConversion"/>
  </si>
  <si>
    <r>
      <t xml:space="preserve"> 4.</t>
    </r>
    <r>
      <rPr>
        <sz val="12"/>
        <color indexed="8"/>
        <rFont val="宋体"/>
        <family val="3"/>
        <charset val="134"/>
      </rPr>
      <t>预算稳定调节基金收入⑤</t>
    </r>
    <phoneticPr fontId="10" type="noConversion"/>
  </si>
  <si>
    <t xml:space="preserve">        一般性转移支付支出⑩</t>
    <phoneticPr fontId="10" type="noConversion"/>
  </si>
  <si>
    <r>
      <rPr>
        <sz val="12"/>
        <color indexed="8"/>
        <rFont val="Times New Roman"/>
        <family val="1"/>
      </rPr>
      <t xml:space="preserve"> 5.</t>
    </r>
    <r>
      <rPr>
        <sz val="12"/>
        <color indexed="8"/>
        <rFont val="宋体"/>
        <family val="3"/>
        <charset val="134"/>
      </rPr>
      <t>一般置换债券资金收入</t>
    </r>
    <phoneticPr fontId="10" type="noConversion"/>
  </si>
  <si>
    <t xml:space="preserve">        专项转移支付支出</t>
    <phoneticPr fontId="10" type="noConversion"/>
  </si>
  <si>
    <r>
      <t xml:space="preserve"> 6.</t>
    </r>
    <r>
      <rPr>
        <sz val="12"/>
        <color indexed="8"/>
        <rFont val="宋体"/>
        <family val="3"/>
        <charset val="134"/>
      </rPr>
      <t>一般新增债券资金收入⑥</t>
    </r>
    <phoneticPr fontId="10" type="noConversion"/>
  </si>
  <si>
    <r>
      <rPr>
        <sz val="12"/>
        <color indexed="8"/>
        <rFont val="Times New Roman"/>
        <family val="1"/>
      </rPr>
      <t xml:space="preserve"> 4.</t>
    </r>
    <r>
      <rPr>
        <sz val="12"/>
        <color indexed="8"/>
        <rFont val="宋体"/>
        <family val="3"/>
        <charset val="134"/>
      </rPr>
      <t>一般置换债券支出</t>
    </r>
    <phoneticPr fontId="10" type="noConversion"/>
  </si>
  <si>
    <r>
      <t xml:space="preserve"> 7.</t>
    </r>
    <r>
      <rPr>
        <sz val="12"/>
        <color indexed="8"/>
        <rFont val="宋体"/>
        <family val="3"/>
        <charset val="134"/>
      </rPr>
      <t>上年结转收入</t>
    </r>
    <phoneticPr fontId="10" type="noConversion"/>
  </si>
  <si>
    <t>二、预计结转下年支出</t>
    <phoneticPr fontId="10" type="noConversion"/>
  </si>
  <si>
    <r>
      <rPr>
        <sz val="12"/>
        <color indexed="8"/>
        <rFont val="Times New Roman"/>
        <family val="1"/>
      </rPr>
      <t xml:space="preserve"> 8.</t>
    </r>
    <r>
      <rPr>
        <sz val="12"/>
        <color indexed="8"/>
        <rFont val="宋体"/>
        <family val="3"/>
        <charset val="134"/>
      </rPr>
      <t>调入资金收入</t>
    </r>
    <phoneticPr fontId="10" type="noConversion"/>
  </si>
  <si>
    <r>
      <t xml:space="preserve">    </t>
    </r>
    <r>
      <rPr>
        <sz val="12"/>
        <color rgb="FF000000"/>
        <rFont val="宋体"/>
        <family val="3"/>
        <charset val="134"/>
      </rPr>
      <t>其中：盘活存量资金收入⑦</t>
    </r>
    <phoneticPr fontId="10" type="noConversion"/>
  </si>
  <si>
    <r>
      <t xml:space="preserve">                </t>
    </r>
    <r>
      <rPr>
        <sz val="12"/>
        <color rgb="FF000000"/>
        <rFont val="宋体"/>
        <family val="3"/>
        <charset val="134"/>
      </rPr>
      <t>市区结算资金收入</t>
    </r>
    <phoneticPr fontId="10" type="noConversion"/>
  </si>
  <si>
    <r>
      <t xml:space="preserve">                </t>
    </r>
    <r>
      <rPr>
        <sz val="12"/>
        <color rgb="FF000000"/>
        <rFont val="宋体"/>
        <family val="3"/>
        <charset val="134"/>
      </rPr>
      <t>其他统筹收入⑧</t>
    </r>
    <phoneticPr fontId="10" type="noConversion"/>
  </si>
  <si>
    <r>
      <rPr>
        <sz val="10"/>
        <rFont val="宋体"/>
        <family val="3"/>
        <charset val="134"/>
      </rPr>
      <t xml:space="preserve">备注：
</t>
    </r>
    <r>
      <rPr>
        <sz val="10"/>
        <rFont val="Times New Roman"/>
        <family val="1"/>
      </rPr>
      <t>1</t>
    </r>
    <r>
      <rPr>
        <sz val="10"/>
        <rFont val="宋体"/>
        <family val="3"/>
        <charset val="134"/>
      </rPr>
      <t>、市本级自身收入</t>
    </r>
    <r>
      <rPr>
        <sz val="10"/>
        <rFont val="Times New Roman"/>
        <family val="1"/>
      </rPr>
      <t>=</t>
    </r>
    <r>
      <rPr>
        <sz val="10"/>
        <rFont val="宋体"/>
        <family val="3"/>
        <charset val="134"/>
      </rPr>
      <t>①</t>
    </r>
    <r>
      <rPr>
        <sz val="10"/>
        <rFont val="Times New Roman"/>
        <family val="1"/>
      </rPr>
      <t>+</t>
    </r>
    <r>
      <rPr>
        <sz val="10"/>
        <rFont val="宋体"/>
        <family val="3"/>
        <charset val="134"/>
      </rPr>
      <t>②</t>
    </r>
    <r>
      <rPr>
        <sz val="10"/>
        <rFont val="Times New Roman"/>
        <family val="1"/>
      </rPr>
      <t>+</t>
    </r>
    <r>
      <rPr>
        <sz val="10"/>
        <rFont val="宋体"/>
        <family val="3"/>
        <charset val="134"/>
      </rPr>
      <t>③</t>
    </r>
    <r>
      <rPr>
        <sz val="10"/>
        <rFont val="Times New Roman"/>
        <family val="1"/>
      </rPr>
      <t>+</t>
    </r>
    <r>
      <rPr>
        <sz val="10"/>
        <rFont val="宋体"/>
        <family val="3"/>
        <charset val="134"/>
      </rPr>
      <t>④</t>
    </r>
    <r>
      <rPr>
        <sz val="10"/>
        <rFont val="Times New Roman"/>
        <family val="1"/>
      </rPr>
      <t>+</t>
    </r>
    <r>
      <rPr>
        <sz val="10"/>
        <rFont val="宋体"/>
        <family val="3"/>
        <charset val="134"/>
      </rPr>
      <t>⑤</t>
    </r>
    <r>
      <rPr>
        <sz val="10"/>
        <rFont val="Times New Roman"/>
        <family val="1"/>
      </rPr>
      <t>+</t>
    </r>
    <r>
      <rPr>
        <sz val="10"/>
        <rFont val="宋体"/>
        <family val="3"/>
        <charset val="134"/>
      </rPr>
      <t>⑥</t>
    </r>
    <r>
      <rPr>
        <sz val="10"/>
        <rFont val="Times New Roman"/>
        <family val="1"/>
      </rPr>
      <t>+</t>
    </r>
    <r>
      <rPr>
        <sz val="10"/>
        <rFont val="宋体"/>
        <family val="3"/>
        <charset val="134"/>
      </rPr>
      <t>⑦</t>
    </r>
    <r>
      <rPr>
        <sz val="10"/>
        <rFont val="Times New Roman"/>
        <family val="1"/>
      </rPr>
      <t>+</t>
    </r>
    <r>
      <rPr>
        <sz val="10"/>
        <rFont val="宋体"/>
        <family val="3"/>
        <charset val="134"/>
      </rPr>
      <t>⑧</t>
    </r>
    <r>
      <rPr>
        <sz val="10"/>
        <rFont val="Times New Roman"/>
        <family val="1"/>
      </rPr>
      <t>-</t>
    </r>
    <r>
      <rPr>
        <sz val="10"/>
        <rFont val="宋体"/>
        <family val="3"/>
        <charset val="134"/>
      </rPr>
      <t>⑨</t>
    </r>
    <r>
      <rPr>
        <sz val="10"/>
        <rFont val="Times New Roman"/>
        <family val="1"/>
      </rPr>
      <t>-</t>
    </r>
    <r>
      <rPr>
        <sz val="10"/>
        <rFont val="宋体"/>
        <family val="3"/>
        <charset val="134"/>
      </rPr>
      <t>⑩</t>
    </r>
    <r>
      <rPr>
        <sz val="10"/>
        <rFont val="Times New Roman"/>
        <family val="1"/>
      </rPr>
      <t>=223.5</t>
    </r>
    <r>
      <rPr>
        <sz val="10"/>
        <rFont val="宋体"/>
        <family val="3"/>
        <charset val="134"/>
      </rPr>
      <t>亿元，较上年</t>
    </r>
    <r>
      <rPr>
        <sz val="10"/>
        <rFont val="Times New Roman"/>
        <family val="1"/>
      </rPr>
      <t>203.12</t>
    </r>
    <r>
      <rPr>
        <sz val="10"/>
        <rFont val="宋体"/>
        <family val="3"/>
        <charset val="134"/>
      </rPr>
      <t>亿元的年初预算数增长</t>
    </r>
    <r>
      <rPr>
        <sz val="10"/>
        <rFont val="Times New Roman"/>
        <family val="1"/>
      </rPr>
      <t>10%</t>
    </r>
    <r>
      <rPr>
        <sz val="10"/>
        <rFont val="宋体"/>
        <family val="3"/>
        <charset val="134"/>
      </rPr>
      <t xml:space="preserve">。
</t>
    </r>
    <r>
      <rPr>
        <sz val="10"/>
        <rFont val="Times New Roman"/>
        <family val="1"/>
      </rPr>
      <t>2</t>
    </r>
    <r>
      <rPr>
        <sz val="10"/>
        <rFont val="宋体"/>
        <family val="3"/>
        <charset val="134"/>
      </rPr>
      <t>、市本级收入总计数比上年执行数减少</t>
    </r>
    <r>
      <rPr>
        <sz val="10"/>
        <rFont val="Times New Roman"/>
        <family val="1"/>
      </rPr>
      <t>14.9</t>
    </r>
    <r>
      <rPr>
        <sz val="10"/>
        <rFont val="宋体"/>
        <family val="3"/>
        <charset val="134"/>
      </rPr>
      <t>亿元，主要是动用预算稳调金收入减少</t>
    </r>
    <r>
      <rPr>
        <sz val="10"/>
        <rFont val="Times New Roman"/>
        <family val="1"/>
      </rPr>
      <t>5.1</t>
    </r>
    <r>
      <rPr>
        <sz val="10"/>
        <rFont val="宋体"/>
        <family val="3"/>
        <charset val="134"/>
      </rPr>
      <t>亿元，一般债券收入减少</t>
    </r>
    <r>
      <rPr>
        <sz val="10"/>
        <rFont val="Times New Roman"/>
        <family val="1"/>
      </rPr>
      <t>11</t>
    </r>
    <r>
      <rPr>
        <sz val="10"/>
        <rFont val="宋体"/>
        <family val="3"/>
        <charset val="134"/>
      </rPr>
      <t>亿元，上年结转收入减少</t>
    </r>
    <r>
      <rPr>
        <sz val="10"/>
        <rFont val="Times New Roman"/>
        <family val="1"/>
      </rPr>
      <t>19.7</t>
    </r>
    <r>
      <rPr>
        <sz val="10"/>
        <rFont val="宋体"/>
        <family val="3"/>
        <charset val="134"/>
      </rPr>
      <t>亿元，剔除此类因素，市本级收入总计比上年执行数增加</t>
    </r>
    <r>
      <rPr>
        <sz val="10"/>
        <rFont val="Times New Roman"/>
        <family val="1"/>
      </rPr>
      <t>20.9</t>
    </r>
    <r>
      <rPr>
        <sz val="10"/>
        <rFont val="宋体"/>
        <family val="3"/>
        <charset val="134"/>
      </rPr>
      <t>亿元，同比增长</t>
    </r>
    <r>
      <rPr>
        <sz val="10"/>
        <rFont val="Times New Roman"/>
        <family val="1"/>
      </rPr>
      <t>6.8%</t>
    </r>
    <r>
      <rPr>
        <sz val="10"/>
        <rFont val="宋体"/>
        <family val="3"/>
        <charset val="134"/>
      </rPr>
      <t>。</t>
    </r>
    <phoneticPr fontId="10" type="noConversion"/>
  </si>
  <si>
    <t>其中：梁溪区</t>
    <phoneticPr fontId="22" type="noConversion"/>
  </si>
  <si>
    <t xml:space="preserve">      滨湖区</t>
    <phoneticPr fontId="22" type="noConversion"/>
  </si>
  <si>
    <t xml:space="preserve">      新吴区</t>
    <phoneticPr fontId="22" type="noConversion"/>
  </si>
  <si>
    <t xml:space="preserve">      锡山区</t>
    <phoneticPr fontId="22" type="noConversion"/>
  </si>
  <si>
    <t xml:space="preserve">      惠山区</t>
    <phoneticPr fontId="22" type="noConversion"/>
  </si>
  <si>
    <r>
      <t>2017</t>
    </r>
    <r>
      <rPr>
        <sz val="20"/>
        <color indexed="8"/>
        <rFont val="方正小标宋简体"/>
        <charset val="134"/>
      </rPr>
      <t>年市本级政府性基金预算支出执行情况表</t>
    </r>
    <phoneticPr fontId="2" type="noConversion"/>
  </si>
  <si>
    <t>2018年无锡市国有资本经营收入预算表（代编）</t>
    <phoneticPr fontId="2" type="noConversion"/>
  </si>
  <si>
    <t>2018年预算数</t>
    <phoneticPr fontId="2" type="noConversion"/>
  </si>
  <si>
    <t>收入项目</t>
    <phoneticPr fontId="22" type="noConversion"/>
  </si>
  <si>
    <t>二、产权转让收入</t>
    <phoneticPr fontId="22" type="noConversion"/>
  </si>
  <si>
    <t>三、其他国有资本经营预算收入</t>
    <phoneticPr fontId="22" type="noConversion"/>
  </si>
  <si>
    <t>四、上年结转</t>
    <phoneticPr fontId="22" type="noConversion"/>
  </si>
  <si>
    <t>收入合计</t>
    <phoneticPr fontId="22" type="noConversion"/>
  </si>
  <si>
    <t>2018年无锡市国有资本经营支出预算表（代编）</t>
    <phoneticPr fontId="2" type="noConversion"/>
  </si>
  <si>
    <r>
      <t>2018</t>
    </r>
    <r>
      <rPr>
        <b/>
        <sz val="12"/>
        <rFont val="宋体"/>
        <family val="3"/>
        <charset val="134"/>
      </rPr>
      <t>年预算数</t>
    </r>
    <phoneticPr fontId="2" type="noConversion"/>
  </si>
  <si>
    <t>一、解决历史遗留问题及改革成本支出</t>
    <phoneticPr fontId="22" type="noConversion"/>
  </si>
  <si>
    <t>二、国有企业资本金注入</t>
    <phoneticPr fontId="22" type="noConversion"/>
  </si>
  <si>
    <t>三、国有企业政策性补贴</t>
    <phoneticPr fontId="22" type="noConversion"/>
  </si>
  <si>
    <t>四、金融国有资本经营预算支出</t>
    <phoneticPr fontId="22" type="noConversion"/>
  </si>
  <si>
    <t>支 出 合 计</t>
    <phoneticPr fontId="22" type="noConversion"/>
  </si>
  <si>
    <t>支出项目</t>
    <phoneticPr fontId="22" type="noConversion"/>
  </si>
  <si>
    <t>五、其他国有资本经营预算支出</t>
    <phoneticPr fontId="22" type="noConversion"/>
  </si>
  <si>
    <t>六、国有资本经营预算调出资金</t>
    <phoneticPr fontId="22" type="noConversion"/>
  </si>
  <si>
    <r>
      <t>2017</t>
    </r>
    <r>
      <rPr>
        <sz val="20"/>
        <color indexed="8"/>
        <rFont val="方正小标宋简体"/>
        <charset val="134"/>
      </rPr>
      <t>年市本级一般公共预算收入执行情况表</t>
    </r>
    <phoneticPr fontId="2" type="noConversion"/>
  </si>
  <si>
    <r>
      <rPr>
        <b/>
        <sz val="12"/>
        <color indexed="8"/>
        <rFont val="Times New Roman"/>
        <family val="1"/>
      </rPr>
      <t>2017</t>
    </r>
    <r>
      <rPr>
        <b/>
        <sz val="12"/>
        <color indexed="8"/>
        <rFont val="宋体"/>
        <family val="3"/>
        <charset val="134"/>
      </rPr>
      <t>年执行数</t>
    </r>
    <phoneticPr fontId="2" type="noConversion"/>
  </si>
  <si>
    <r>
      <rPr>
        <b/>
        <sz val="12"/>
        <color indexed="8"/>
        <rFont val="Times New Roman"/>
        <family val="1"/>
      </rPr>
      <t>2017</t>
    </r>
    <r>
      <rPr>
        <b/>
        <sz val="12"/>
        <color indexed="8"/>
        <rFont val="宋体"/>
        <family val="3"/>
        <charset val="134"/>
      </rPr>
      <t>年
执行数</t>
    </r>
    <phoneticPr fontId="2" type="noConversion"/>
  </si>
  <si>
    <t>合计</t>
    <phoneticPr fontId="2" type="noConversion"/>
  </si>
  <si>
    <t>产业强市转型发展类</t>
  </si>
  <si>
    <t>二</t>
  </si>
  <si>
    <t>民生事业社会保障类</t>
  </si>
  <si>
    <t>三</t>
  </si>
  <si>
    <t>三农城乡一体化类</t>
  </si>
  <si>
    <t>四</t>
  </si>
  <si>
    <t>生态环保城市维护类</t>
  </si>
  <si>
    <t>五</t>
  </si>
  <si>
    <t>政府行政管理类</t>
  </si>
  <si>
    <r>
      <t>2018</t>
    </r>
    <r>
      <rPr>
        <sz val="20"/>
        <color indexed="8"/>
        <rFont val="方正小标宋简体"/>
        <charset val="134"/>
      </rPr>
      <t>年无锡市本级专项转移支付预算情况表</t>
    </r>
    <phoneticPr fontId="2" type="noConversion"/>
  </si>
  <si>
    <t>2018年无锡市本级国有资本经营预算支出表</t>
    <phoneticPr fontId="2" type="noConversion"/>
  </si>
  <si>
    <t>2018年无锡市本级国有资本经营预算收入表</t>
    <phoneticPr fontId="2" type="noConversion"/>
  </si>
  <si>
    <r>
      <t>2018</t>
    </r>
    <r>
      <rPr>
        <sz val="20"/>
        <color indexed="8"/>
        <rFont val="方正小标宋简体"/>
        <charset val="134"/>
      </rPr>
      <t>年无锡市区社会保险基金收入预算表</t>
    </r>
    <phoneticPr fontId="2" type="noConversion"/>
  </si>
  <si>
    <r>
      <t>2018</t>
    </r>
    <r>
      <rPr>
        <sz val="20"/>
        <color indexed="8"/>
        <rFont val="方正小标宋简体"/>
        <charset val="134"/>
      </rPr>
      <t>年无锡市区社会保险基金支出预算表</t>
    </r>
    <phoneticPr fontId="2" type="noConversion"/>
  </si>
  <si>
    <t>2018年预算数</t>
  </si>
  <si>
    <t xml:space="preserve">    城乡居民基本养老保险基金</t>
  </si>
  <si>
    <t xml:space="preserve">    居民基本医疗保险基金</t>
  </si>
  <si>
    <t xml:space="preserve">    工伤保险基金</t>
  </si>
  <si>
    <t xml:space="preserve">    失业保险基金</t>
  </si>
  <si>
    <t xml:space="preserve">    生育保险基金</t>
  </si>
  <si>
    <t>备注：根据机关养老改革进程，2017年机关事业单位基本养老保险基金预算按2014年10月到2017年年底共39个月进行编制，2018年开始，由于机关事业单位基本养老保险基金清算工作已经基本完成，因此年度预算只编制2018年当年预算收支，因此预算数大幅减少。</t>
    <phoneticPr fontId="2" type="noConversion"/>
  </si>
  <si>
    <t>2、当年收支结余</t>
  </si>
  <si>
    <r>
      <t xml:space="preserve"> 3.</t>
    </r>
    <r>
      <rPr>
        <sz val="12"/>
        <color indexed="8"/>
        <rFont val="宋体"/>
        <family val="3"/>
        <charset val="134"/>
      </rPr>
      <t>专项债券还本支出</t>
    </r>
    <phoneticPr fontId="2" type="noConversion"/>
  </si>
  <si>
    <r>
      <t>4.</t>
    </r>
    <r>
      <rPr>
        <sz val="12"/>
        <color indexed="8"/>
        <rFont val="宋体"/>
        <family val="3"/>
        <charset val="134"/>
      </rPr>
      <t>结转及调出资金</t>
    </r>
    <phoneticPr fontId="2" type="noConversion"/>
  </si>
  <si>
    <t xml:space="preserve">      其中：转移支付惠山区</t>
    <phoneticPr fontId="2" type="noConversion"/>
  </si>
  <si>
    <t xml:space="preserve">            转移支付江阴市</t>
    <phoneticPr fontId="2" type="noConversion"/>
  </si>
  <si>
    <t xml:space="preserve">            转移支付宜兴市</t>
    <phoneticPr fontId="2" type="noConversion"/>
  </si>
  <si>
    <r>
      <t>2018</t>
    </r>
    <r>
      <rPr>
        <sz val="20"/>
        <color indexed="8"/>
        <rFont val="方正小标宋简体"/>
        <charset val="134"/>
      </rPr>
      <t>年无锡市政府性基金收入预算表（代编）</t>
    </r>
    <phoneticPr fontId="2" type="noConversion"/>
  </si>
  <si>
    <r>
      <t>2018</t>
    </r>
    <r>
      <rPr>
        <sz val="20"/>
        <color indexed="8"/>
        <rFont val="方正小标宋简体"/>
        <charset val="134"/>
      </rPr>
      <t>年无锡市政府性基金支出预算表（代编）</t>
    </r>
    <phoneticPr fontId="2" type="noConversion"/>
  </si>
  <si>
    <t xml:space="preserve"> 其中：人大事务</t>
    <phoneticPr fontId="22" type="noConversion"/>
  </si>
  <si>
    <t xml:space="preserve"> 其中：公安</t>
    <phoneticPr fontId="22" type="noConversion"/>
  </si>
  <si>
    <t>二、公共安全支出</t>
    <phoneticPr fontId="22" type="noConversion"/>
  </si>
  <si>
    <t>三、教育支出</t>
    <phoneticPr fontId="22" type="noConversion"/>
  </si>
  <si>
    <t>四、科学技术支出</t>
    <phoneticPr fontId="22" type="noConversion"/>
  </si>
  <si>
    <t>五、文化体育与传媒支出</t>
    <phoneticPr fontId="22" type="noConversion"/>
  </si>
  <si>
    <t>六、社会保障和就业支出</t>
    <phoneticPr fontId="22" type="noConversion"/>
  </si>
  <si>
    <t>七、医疗卫生与计划生育支出</t>
    <phoneticPr fontId="22" type="noConversion"/>
  </si>
  <si>
    <t>八、节能环保支出</t>
    <phoneticPr fontId="22" type="noConversion"/>
  </si>
  <si>
    <t>九、城乡社区支出</t>
    <phoneticPr fontId="22" type="noConversion"/>
  </si>
  <si>
    <t>十、农林水支出</t>
    <phoneticPr fontId="22" type="noConversion"/>
  </si>
  <si>
    <t>十一、交通运输支出</t>
    <phoneticPr fontId="22" type="noConversion"/>
  </si>
  <si>
    <t>十二、资源勘探信息等支出</t>
    <phoneticPr fontId="22" type="noConversion"/>
  </si>
  <si>
    <t>十三、商业服务业等支出</t>
    <phoneticPr fontId="22" type="noConversion"/>
  </si>
  <si>
    <t>十四、金融支出</t>
    <phoneticPr fontId="22" type="noConversion"/>
  </si>
  <si>
    <t>十五、援助其他地区支出</t>
    <phoneticPr fontId="22" type="noConversion"/>
  </si>
  <si>
    <t>十六、国土海洋气象等支出</t>
    <phoneticPr fontId="22" type="noConversion"/>
  </si>
  <si>
    <t>十七、住房保障支出</t>
    <phoneticPr fontId="22" type="noConversion"/>
  </si>
  <si>
    <t>十八、粮油物资储备支出</t>
    <phoneticPr fontId="22" type="noConversion"/>
  </si>
  <si>
    <t>十九、预备费</t>
    <phoneticPr fontId="22" type="noConversion"/>
  </si>
  <si>
    <t>二十、债务付息支出</t>
    <phoneticPr fontId="22" type="noConversion"/>
  </si>
  <si>
    <t>二十一、其他支出</t>
    <phoneticPr fontId="22"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</si>
  <si>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</si>
  <si>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</si>
  <si>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</si>
  <si>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</si>
  <si>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</si>
  <si>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</si>
  <si>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</si>
  <si>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</si>
  <si>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</si>
  <si>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</si>
  <si>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</si>
  <si>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</si>
  <si>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</si>
  <si>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</si>
  <si>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</si>
  <si>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房屋建筑物购建</t>
  </si>
  <si>
    <t xml:space="preserve"> 公务用车购置</t>
  </si>
  <si>
    <t xml:space="preserve"> 设备购置</t>
  </si>
  <si>
    <t xml:space="preserve"> 大型修缮</t>
  </si>
  <si>
    <t xml:space="preserve"> 其他资本性支出</t>
  </si>
  <si>
    <t>机关资本性支出（二）</t>
  </si>
  <si>
    <t xml:space="preserve"> 基础设施建设</t>
  </si>
  <si>
    <t xml:space="preserve"> 工资福利支出</t>
  </si>
  <si>
    <t xml:space="preserve"> 商品和服务支出</t>
  </si>
  <si>
    <t>对事业单位资本性补助</t>
  </si>
  <si>
    <t>对企业补助</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</si>
  <si>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</si>
  <si>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</si>
  <si>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</si>
  <si>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</si>
  <si>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</si>
  <si>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</si>
  <si>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</si>
  <si>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</si>
  <si>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</si>
  <si>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</si>
  <si>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</si>
  <si>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</si>
  <si>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</si>
  <si>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债务还本支出</t>
  </si>
  <si>
    <t xml:space="preserve"> 国内债务还本</t>
  </si>
  <si>
    <t xml:space="preserve"> 上下级政府间转移性支出</t>
  </si>
  <si>
    <t xml:space="preserve"> 对民间非营利组织和群众性自治组织补贴</t>
  </si>
  <si>
    <t xml:space="preserve"> 其他支出</t>
  </si>
  <si>
    <t xml:space="preserve">    其他商品和服务支出</t>
    <phoneticPr fontId="22" type="noConversion"/>
  </si>
  <si>
    <t>机关资本性支出（一）</t>
    <phoneticPr fontId="22" type="noConversion"/>
  </si>
  <si>
    <t xml:space="preserve">    房屋建筑物购建</t>
    <phoneticPr fontId="22" type="noConversion"/>
  </si>
  <si>
    <t>对事业单位经常性补助</t>
    <phoneticPr fontId="22" type="noConversion"/>
  </si>
  <si>
    <t xml:space="preserve">    资本性支出（一）</t>
    <phoneticPr fontId="22" type="noConversion"/>
  </si>
  <si>
    <t xml:space="preserve">    费用补贴</t>
    <phoneticPr fontId="22" type="noConversion"/>
  </si>
  <si>
    <t>债务利息及费用支出</t>
    <phoneticPr fontId="22" type="noConversion"/>
  </si>
  <si>
    <t xml:space="preserve"> 国内债务付息</t>
    <phoneticPr fontId="22" type="noConversion"/>
  </si>
  <si>
    <t>预备费及预留</t>
    <phoneticPr fontId="22" type="noConversion"/>
  </si>
  <si>
    <t>预备费</t>
    <phoneticPr fontId="22" type="noConversion"/>
  </si>
  <si>
    <r>
      <t>2018</t>
    </r>
    <r>
      <rPr>
        <sz val="20"/>
        <rFont val="方正小标宋简体"/>
        <charset val="134"/>
      </rPr>
      <t>年无锡市本级一般公共预算支出预算表
（按经济科目分类）</t>
    </r>
    <phoneticPr fontId="2" type="noConversion"/>
  </si>
  <si>
    <r>
      <t>2018</t>
    </r>
    <r>
      <rPr>
        <b/>
        <sz val="12"/>
        <rFont val="宋体"/>
        <family val="3"/>
        <charset val="134"/>
      </rPr>
      <t>年预算数</t>
    </r>
    <phoneticPr fontId="22" type="noConversion"/>
  </si>
  <si>
    <r>
      <rPr>
        <b/>
        <sz val="12"/>
        <color indexed="8"/>
        <rFont val="Times New Roman"/>
        <family val="1"/>
      </rPr>
      <t>2017</t>
    </r>
    <r>
      <rPr>
        <b/>
        <sz val="12"/>
        <color indexed="8"/>
        <rFont val="宋体"/>
        <family val="3"/>
        <charset val="134"/>
      </rPr>
      <t>年
执行数</t>
    </r>
    <phoneticPr fontId="2" type="noConversion"/>
  </si>
  <si>
    <t xml:space="preserve">    国有土地收益基金</t>
  </si>
  <si>
    <t xml:space="preserve">    农业土地开发资金</t>
  </si>
  <si>
    <t xml:space="preserve">    城市基础设施配套费收入</t>
  </si>
  <si>
    <t xml:space="preserve">    污水处理费</t>
  </si>
  <si>
    <t xml:space="preserve">    其他基金-（清欠）</t>
  </si>
  <si>
    <t xml:space="preserve">  国有土地使用权出让收入</t>
    <phoneticPr fontId="22" type="noConversion"/>
  </si>
  <si>
    <t xml:space="preserve"> 3.上年结转收入</t>
    <phoneticPr fontId="2" type="noConversion"/>
  </si>
  <si>
    <r>
      <t xml:space="preserve"> 4.</t>
    </r>
    <r>
      <rPr>
        <sz val="12"/>
        <color indexed="8"/>
        <rFont val="宋体"/>
        <family val="3"/>
        <charset val="134"/>
      </rPr>
      <t>专项置换债券资金</t>
    </r>
    <phoneticPr fontId="2" type="noConversion"/>
  </si>
  <si>
    <r>
      <t xml:space="preserve"> 5.</t>
    </r>
    <r>
      <rPr>
        <sz val="12"/>
        <color indexed="8"/>
        <rFont val="宋体"/>
        <family val="3"/>
        <charset val="134"/>
      </rPr>
      <t>专项新增债券资金</t>
    </r>
    <phoneticPr fontId="2" type="noConversion"/>
  </si>
  <si>
    <r>
      <t xml:space="preserve"> 2.</t>
    </r>
    <r>
      <rPr>
        <sz val="12"/>
        <color indexed="8"/>
        <rFont val="宋体"/>
        <family val="3"/>
        <charset val="134"/>
      </rPr>
      <t>专项置换债券支出</t>
    </r>
    <phoneticPr fontId="22" type="noConversion"/>
  </si>
  <si>
    <r>
      <t xml:space="preserve"> 3.</t>
    </r>
    <r>
      <rPr>
        <sz val="12"/>
        <color indexed="8"/>
        <rFont val="宋体"/>
        <family val="3"/>
        <charset val="134"/>
      </rPr>
      <t>专项债券还本支出</t>
    </r>
    <phoneticPr fontId="22" type="noConversion"/>
  </si>
  <si>
    <r>
      <t xml:space="preserve"> 4.</t>
    </r>
    <r>
      <rPr>
        <sz val="12"/>
        <color indexed="8"/>
        <rFont val="宋体"/>
        <family val="3"/>
        <charset val="134"/>
      </rPr>
      <t>结转及调出资金</t>
    </r>
    <phoneticPr fontId="22" type="noConversion"/>
  </si>
  <si>
    <t xml:space="preserve">    其他政府性基金支出</t>
    <phoneticPr fontId="53" type="noConversion"/>
  </si>
  <si>
    <t xml:space="preserve">    债务付息及发行费支出</t>
    <phoneticPr fontId="53" type="noConversion"/>
  </si>
  <si>
    <t>无锡市2017年预算执行情况
及2018年预算草案</t>
    <phoneticPr fontId="53" type="noConversion"/>
  </si>
  <si>
    <r>
      <t>2017</t>
    </r>
    <r>
      <rPr>
        <sz val="20"/>
        <color indexed="8"/>
        <rFont val="方正小标宋简体"/>
        <charset val="134"/>
      </rPr>
      <t>年无锡市政府性基金支出执行情况表</t>
    </r>
    <phoneticPr fontId="2" type="noConversion"/>
  </si>
  <si>
    <t>四、2017年预算执行情况及2018年预算草案说明</t>
    <phoneticPr fontId="22" type="noConversion"/>
  </si>
</sst>
</file>

<file path=xl/styles.xml><?xml version="1.0" encoding="utf-8"?>
<styleSheet xmlns="http://schemas.openxmlformats.org/spreadsheetml/2006/main">
  <numFmts count="12">
    <numFmt numFmtId="41" formatCode="_ * #,##0_ ;_ * \-#,##0_ ;_ * &quot;-&quot;_ ;_ @_ "/>
    <numFmt numFmtId="43" formatCode="_ * #,##0.00_ ;_ * \-#,##0.00_ ;_ * &quot;-&quot;??_ ;_ @_ "/>
    <numFmt numFmtId="176" formatCode="0_);[Red]\(0\)"/>
    <numFmt numFmtId="177" formatCode="0_ "/>
    <numFmt numFmtId="178" formatCode="0.00_ "/>
    <numFmt numFmtId="179" formatCode="0.00_);[Red]\(0.00\)"/>
    <numFmt numFmtId="180" formatCode="#,##0_ "/>
    <numFmt numFmtId="181" formatCode="_(&quot;$&quot;* #,##0_);_(&quot;$&quot;* \(#,##0\);_(&quot;$&quot;* &quot;-&quot;??_);_(@_)"/>
    <numFmt numFmtId="182" formatCode="mmm\ dd\,\ yy"/>
    <numFmt numFmtId="183" formatCode="_(&quot;$&quot;* #,##0.0_);_(&quot;$&quot;* \(#,##0.0\);_(&quot;$&quot;* &quot;-&quot;??_);_(@_)"/>
    <numFmt numFmtId="184" formatCode="mm/dd/yy_)"/>
    <numFmt numFmtId="185" formatCode="#,##0.00_ "/>
  </numFmts>
  <fonts count="68">
    <font>
      <sz val="11"/>
      <color theme="1"/>
      <name val="宋体"/>
      <charset val="134"/>
      <scheme val="minor"/>
    </font>
    <font>
      <sz val="11"/>
      <color theme="1"/>
      <name val="宋体"/>
      <family val="2"/>
      <charset val="134"/>
      <scheme val="minor"/>
    </font>
    <font>
      <sz val="9"/>
      <name val="宋体"/>
      <family val="3"/>
      <charset val="134"/>
    </font>
    <font>
      <sz val="12"/>
      <name val="宋体"/>
      <family val="3"/>
      <charset val="134"/>
    </font>
    <font>
      <sz val="20"/>
      <color indexed="8"/>
      <name val="Times New Roman"/>
      <family val="1"/>
    </font>
    <font>
      <sz val="20"/>
      <color indexed="8"/>
      <name val="方正小标宋简体"/>
      <charset val="134"/>
    </font>
    <font>
      <b/>
      <sz val="12"/>
      <color indexed="8"/>
      <name val="Times New Roman"/>
      <family val="1"/>
    </font>
    <font>
      <b/>
      <sz val="12"/>
      <color indexed="8"/>
      <name val="宋体"/>
      <family val="3"/>
      <charset val="134"/>
    </font>
    <font>
      <sz val="12"/>
      <color indexed="8"/>
      <name val="Times New Roman"/>
      <family val="1"/>
    </font>
    <font>
      <sz val="12"/>
      <color indexed="8"/>
      <name val="宋体"/>
      <family val="3"/>
      <charset val="134"/>
    </font>
    <font>
      <sz val="9"/>
      <name val="宋体"/>
      <family val="3"/>
      <charset val="134"/>
    </font>
    <font>
      <sz val="11"/>
      <name val="宋体"/>
      <family val="3"/>
      <charset val="134"/>
    </font>
    <font>
      <sz val="11"/>
      <color indexed="8"/>
      <name val="宋体"/>
      <family val="3"/>
      <charset val="134"/>
    </font>
    <font>
      <sz val="10"/>
      <name val="Arial"/>
      <family val="2"/>
    </font>
    <font>
      <sz val="12"/>
      <name val="宋体"/>
      <family val="3"/>
      <charset val="134"/>
    </font>
    <font>
      <sz val="10"/>
      <name val="宋体"/>
      <family val="3"/>
      <charset val="134"/>
    </font>
    <font>
      <b/>
      <sz val="12"/>
      <name val="宋体"/>
      <family val="3"/>
      <charset val="134"/>
    </font>
    <font>
      <sz val="12"/>
      <name val="Times New Roman"/>
      <family val="1"/>
    </font>
    <font>
      <b/>
      <sz val="12"/>
      <name val="Times New Roman"/>
      <family val="1"/>
    </font>
    <font>
      <sz val="10"/>
      <name val="Times New Roman"/>
      <family val="1"/>
    </font>
    <font>
      <sz val="11"/>
      <name val="Times New Roman"/>
      <family val="1"/>
    </font>
    <font>
      <sz val="12"/>
      <name val="黑体"/>
      <family val="3"/>
      <charset val="134"/>
    </font>
    <font>
      <sz val="9"/>
      <name val="宋体"/>
      <family val="3"/>
      <charset val="134"/>
    </font>
    <font>
      <sz val="20"/>
      <name val="方正小标宋简体"/>
      <charset val="134"/>
    </font>
    <font>
      <sz val="20"/>
      <name val="宋体"/>
      <family val="3"/>
      <charset val="134"/>
    </font>
    <font>
      <sz val="20"/>
      <name val="Times New Roman"/>
      <family val="1"/>
    </font>
    <font>
      <sz val="12"/>
      <name val="仿宋_GB2312"/>
      <family val="3"/>
      <charset val="134"/>
    </font>
    <font>
      <b/>
      <sz val="20"/>
      <name val="仿宋_GB2312"/>
      <family val="3"/>
      <charset val="134"/>
    </font>
    <font>
      <b/>
      <sz val="12"/>
      <name val="仿宋_GB2312"/>
      <family val="3"/>
      <charset val="134"/>
    </font>
    <font>
      <b/>
      <sz val="10"/>
      <name val="宋体"/>
      <family val="3"/>
      <charset val="134"/>
    </font>
    <font>
      <b/>
      <sz val="12"/>
      <name val="宋体"/>
      <family val="3"/>
      <charset val="134"/>
    </font>
    <font>
      <sz val="12"/>
      <name val="宋体"/>
      <family val="3"/>
      <charset val="134"/>
    </font>
    <font>
      <sz val="12"/>
      <name val="宋体"/>
      <family val="3"/>
      <charset val="134"/>
    </font>
    <font>
      <sz val="11"/>
      <color theme="1"/>
      <name val="宋体"/>
      <family val="3"/>
      <charset val="134"/>
      <scheme val="minor"/>
    </font>
    <font>
      <b/>
      <sz val="11"/>
      <color theme="1"/>
      <name val="宋体"/>
      <family val="3"/>
      <charset val="134"/>
      <scheme val="minor"/>
    </font>
    <font>
      <sz val="12"/>
      <color rgb="FF000000"/>
      <name val="宋体"/>
      <family val="3"/>
      <charset val="134"/>
    </font>
    <font>
      <sz val="11"/>
      <color rgb="FF000000"/>
      <name val="宋体"/>
      <family val="3"/>
      <charset val="134"/>
    </font>
    <font>
      <sz val="20"/>
      <color rgb="FF000000"/>
      <name val="Times New Roman"/>
      <family val="1"/>
    </font>
    <font>
      <b/>
      <sz val="12"/>
      <color rgb="FF000000"/>
      <name val="宋体"/>
      <family val="3"/>
      <charset val="134"/>
    </font>
    <font>
      <sz val="12"/>
      <color rgb="FF000000"/>
      <name val="Times New Roman"/>
      <family val="1"/>
    </font>
    <font>
      <b/>
      <sz val="12"/>
      <color rgb="FF000000"/>
      <name val="Times New Roman"/>
      <family val="1"/>
    </font>
    <font>
      <b/>
      <sz val="12"/>
      <color theme="1"/>
      <name val="宋体"/>
      <family val="3"/>
      <charset val="134"/>
      <scheme val="minor"/>
    </font>
    <font>
      <b/>
      <sz val="12"/>
      <color theme="1"/>
      <name val="Times New Roman"/>
      <family val="1"/>
    </font>
    <font>
      <sz val="12"/>
      <color theme="1"/>
      <name val="宋体"/>
      <family val="3"/>
      <charset val="134"/>
      <scheme val="minor"/>
    </font>
    <font>
      <sz val="12"/>
      <color theme="1"/>
      <name val="Times New Roman"/>
      <family val="1"/>
    </font>
    <font>
      <sz val="12"/>
      <name val="宋体"/>
      <family val="3"/>
      <charset val="134"/>
      <scheme val="minor"/>
    </font>
    <font>
      <sz val="12"/>
      <color rgb="FFFF0000"/>
      <name val="宋体"/>
      <family val="3"/>
      <charset val="134"/>
    </font>
    <font>
      <sz val="16"/>
      <color rgb="FF000000"/>
      <name val="宋体"/>
      <family val="3"/>
      <charset val="134"/>
    </font>
    <font>
      <b/>
      <sz val="12"/>
      <name val="宋体"/>
      <family val="3"/>
      <charset val="134"/>
      <scheme val="minor"/>
    </font>
    <font>
      <b/>
      <sz val="18"/>
      <color theme="1"/>
      <name val="宋体"/>
      <family val="3"/>
      <charset val="134"/>
      <scheme val="minor"/>
    </font>
    <font>
      <b/>
      <sz val="12"/>
      <color theme="1"/>
      <name val="宋体"/>
      <family val="3"/>
      <charset val="134"/>
      <scheme val="minor"/>
    </font>
    <font>
      <b/>
      <sz val="12"/>
      <color indexed="8"/>
      <name val="宋体"/>
      <family val="3"/>
      <charset val="134"/>
    </font>
    <font>
      <sz val="20"/>
      <color indexed="8"/>
      <name val="方正小标宋简体"/>
      <family val="4"/>
      <charset val="134"/>
    </font>
    <font>
      <sz val="9"/>
      <name val="宋体"/>
      <family val="3"/>
      <charset val="134"/>
      <scheme val="minor"/>
    </font>
    <font>
      <sz val="7"/>
      <name val="Small Fonts"/>
      <family val="2"/>
    </font>
    <font>
      <sz val="10"/>
      <name val="MS Sans Serif"/>
      <family val="2"/>
    </font>
    <font>
      <u/>
      <sz val="12"/>
      <color indexed="12"/>
      <name val="宋体"/>
      <family val="3"/>
      <charset val="134"/>
    </font>
    <font>
      <u/>
      <sz val="12"/>
      <color indexed="36"/>
      <name val="宋体"/>
      <family val="3"/>
      <charset val="134"/>
    </font>
    <font>
      <sz val="11"/>
      <name val="ＭＳ Ｐゴシック"/>
      <family val="2"/>
      <charset val="134"/>
    </font>
    <font>
      <sz val="12"/>
      <name val="바탕체"/>
      <family val="3"/>
    </font>
    <font>
      <sz val="11"/>
      <name val="蹈框"/>
      <charset val="134"/>
    </font>
    <font>
      <sz val="12"/>
      <name val="Courier"/>
      <family val="3"/>
    </font>
    <font>
      <sz val="20"/>
      <name val="方正小标宋简体"/>
      <family val="4"/>
      <charset val="134"/>
    </font>
    <font>
      <b/>
      <sz val="12"/>
      <color theme="1"/>
      <name val="宋体"/>
      <family val="3"/>
      <charset val="134"/>
    </font>
    <font>
      <sz val="12"/>
      <color theme="1"/>
      <name val="宋体"/>
      <family val="2"/>
    </font>
    <font>
      <sz val="9"/>
      <name val="宋体"/>
      <family val="2"/>
      <charset val="134"/>
      <scheme val="minor"/>
    </font>
    <font>
      <sz val="10"/>
      <color rgb="FF000000"/>
      <name val="宋体"/>
      <family val="3"/>
      <charset val="134"/>
    </font>
    <font>
      <sz val="36"/>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6">
    <xf numFmtId="0" fontId="0" fillId="0" borderId="0">
      <alignment vertical="center"/>
    </xf>
    <xf numFmtId="9" fontId="3" fillId="0" borderId="0" applyBorder="0" applyProtection="0"/>
    <xf numFmtId="9" fontId="14" fillId="0" borderId="0" applyBorder="0" applyProtection="0"/>
    <xf numFmtId="0" fontId="10" fillId="0" borderId="0"/>
    <xf numFmtId="0" fontId="3" fillId="0" borderId="0"/>
    <xf numFmtId="0" fontId="14" fillId="0" borderId="0">
      <alignment vertical="center"/>
    </xf>
    <xf numFmtId="0" fontId="3" fillId="0" borderId="0"/>
    <xf numFmtId="0" fontId="3" fillId="0" borderId="0"/>
    <xf numFmtId="0" fontId="14" fillId="0" borderId="0"/>
    <xf numFmtId="0" fontId="3" fillId="0" borderId="0"/>
    <xf numFmtId="0" fontId="14" fillId="0" borderId="0"/>
    <xf numFmtId="0" fontId="3" fillId="0" borderId="0"/>
    <xf numFmtId="0" fontId="3" fillId="0" borderId="0"/>
    <xf numFmtId="0" fontId="14" fillId="0" borderId="0"/>
    <xf numFmtId="0" fontId="3" fillId="0" borderId="0"/>
    <xf numFmtId="0" fontId="14" fillId="0" borderId="0"/>
    <xf numFmtId="0" fontId="3" fillId="0" borderId="0"/>
    <xf numFmtId="0" fontId="14" fillId="0" borderId="0"/>
    <xf numFmtId="0" fontId="14" fillId="0" borderId="0"/>
    <xf numFmtId="0" fontId="14" fillId="0" borderId="0"/>
    <xf numFmtId="0" fontId="13" fillId="0" borderId="0"/>
    <xf numFmtId="0" fontId="12" fillId="0" borderId="0">
      <alignment vertical="center"/>
    </xf>
    <xf numFmtId="0" fontId="13" fillId="0" borderId="0" applyNumberFormat="0" applyFont="0" applyFill="0" applyBorder="0" applyAlignment="0" applyProtection="0"/>
    <xf numFmtId="0" fontId="26" fillId="0" borderId="0"/>
    <xf numFmtId="9" fontId="14" fillId="0" borderId="0" applyBorder="0" applyProtection="0"/>
    <xf numFmtId="0" fontId="17" fillId="0" borderId="0"/>
    <xf numFmtId="0" fontId="33" fillId="0" borderId="0">
      <alignment vertical="center"/>
    </xf>
    <xf numFmtId="37" fontId="54" fillId="0" borderId="0"/>
    <xf numFmtId="0" fontId="55" fillId="0" borderId="0"/>
    <xf numFmtId="0" fontId="14" fillId="0" borderId="0"/>
    <xf numFmtId="0" fontId="14" fillId="0" borderId="0"/>
    <xf numFmtId="0" fontId="1" fillId="0" borderId="0">
      <alignment vertical="center"/>
    </xf>
    <xf numFmtId="0" fontId="14" fillId="0" borderId="0">
      <alignment vertical="center"/>
    </xf>
    <xf numFmtId="0" fontId="12" fillId="0" borderId="0">
      <alignment vertical="center"/>
    </xf>
    <xf numFmtId="0" fontId="12" fillId="0" borderId="0">
      <alignment vertical="center"/>
    </xf>
    <xf numFmtId="0" fontId="33" fillId="0" borderId="0">
      <alignment vertical="center"/>
    </xf>
    <xf numFmtId="0" fontId="33" fillId="0" borderId="0">
      <alignment vertical="center"/>
    </xf>
    <xf numFmtId="0" fontId="14" fillId="0" borderId="0"/>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38" fontId="58" fillId="0" borderId="0" applyFont="0" applyFill="0" applyBorder="0" applyAlignment="0" applyProtection="0"/>
    <xf numFmtId="40" fontId="58"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0" fontId="59" fillId="0" borderId="0"/>
    <xf numFmtId="181"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9" fillId="0" borderId="0"/>
    <xf numFmtId="41" fontId="19" fillId="0" borderId="0" applyFont="0" applyFill="0" applyBorder="0" applyAlignment="0" applyProtection="0"/>
    <xf numFmtId="43" fontId="19"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0" fillId="0" borderId="0"/>
    <xf numFmtId="0" fontId="61" fillId="0" borderId="0"/>
  </cellStyleXfs>
  <cellXfs count="418">
    <xf numFmtId="0" fontId="0" fillId="0" borderId="0" xfId="0">
      <alignment vertical="center"/>
    </xf>
    <xf numFmtId="0" fontId="35" fillId="0" borderId="0" xfId="4" applyFont="1" applyAlignment="1">
      <alignment horizontal="left" wrapText="1"/>
    </xf>
    <xf numFmtId="0" fontId="36" fillId="0" borderId="0" xfId="4" applyFont="1" applyAlignment="1">
      <alignment horizontal="left" wrapText="1"/>
    </xf>
    <xf numFmtId="0" fontId="3" fillId="0" borderId="0" xfId="4" applyFont="1"/>
    <xf numFmtId="0" fontId="37" fillId="0" borderId="0" xfId="4" applyFont="1" applyBorder="1" applyAlignment="1">
      <alignment horizontal="center" vertical="center" wrapText="1"/>
    </xf>
    <xf numFmtId="0" fontId="3" fillId="0" borderId="0" xfId="4" applyFont="1" applyAlignment="1">
      <alignment vertical="center"/>
    </xf>
    <xf numFmtId="0" fontId="4" fillId="0" borderId="0" xfId="4" applyFont="1" applyBorder="1" applyAlignment="1">
      <alignment horizontal="center" vertical="center" wrapText="1"/>
    </xf>
    <xf numFmtId="0" fontId="14" fillId="0" borderId="0" xfId="17" applyFont="1"/>
    <xf numFmtId="0" fontId="14" fillId="0" borderId="0" xfId="17" applyFont="1" applyAlignment="1">
      <alignment vertical="center"/>
    </xf>
    <xf numFmtId="0" fontId="14" fillId="0" borderId="0" xfId="17" applyFont="1" applyAlignment="1">
      <alignment horizontal="center"/>
    </xf>
    <xf numFmtId="0" fontId="35" fillId="0" borderId="0" xfId="15" applyFont="1" applyAlignment="1">
      <alignment horizontal="left" wrapText="1"/>
    </xf>
    <xf numFmtId="0" fontId="14" fillId="0" borderId="0" xfId="15" applyFont="1"/>
    <xf numFmtId="0" fontId="15" fillId="0" borderId="0" xfId="15" applyFont="1" applyAlignment="1">
      <alignment wrapText="1"/>
    </xf>
    <xf numFmtId="0" fontId="19" fillId="0" borderId="0" xfId="15" applyFont="1" applyAlignment="1">
      <alignment wrapText="1"/>
    </xf>
    <xf numFmtId="0" fontId="17" fillId="0" borderId="0" xfId="15" applyFont="1"/>
    <xf numFmtId="0" fontId="14" fillId="0" borderId="0" xfId="15" applyFont="1" applyAlignment="1">
      <alignment wrapText="1"/>
    </xf>
    <xf numFmtId="0" fontId="14" fillId="0" borderId="0" xfId="15" applyFont="1" applyAlignment="1">
      <alignment horizontal="center"/>
    </xf>
    <xf numFmtId="0" fontId="35" fillId="0" borderId="0" xfId="15" applyFont="1" applyAlignment="1">
      <alignment horizontal="right" wrapText="1"/>
    </xf>
    <xf numFmtId="0" fontId="15" fillId="0" borderId="0" xfId="15" applyFont="1" applyBorder="1" applyAlignment="1">
      <alignment wrapText="1"/>
    </xf>
    <xf numFmtId="177" fontId="38" fillId="0" borderId="0" xfId="2" applyNumberFormat="1" applyFont="1" applyBorder="1" applyAlignment="1" applyProtection="1">
      <alignment horizontal="center" wrapText="1"/>
    </xf>
    <xf numFmtId="0" fontId="36" fillId="0" borderId="0" xfId="4" applyFont="1" applyAlignment="1">
      <alignment horizontal="left" vertical="center" wrapText="1"/>
    </xf>
    <xf numFmtId="0" fontId="37" fillId="0" borderId="0" xfId="4" applyFont="1" applyBorder="1" applyAlignment="1">
      <alignment vertical="center" wrapText="1"/>
    </xf>
    <xf numFmtId="0" fontId="9" fillId="0" borderId="0" xfId="4" applyFont="1" applyBorder="1" applyAlignment="1">
      <alignment horizontal="right" vertical="center" wrapText="1"/>
    </xf>
    <xf numFmtId="0" fontId="35" fillId="0" borderId="0" xfId="4" applyFont="1" applyBorder="1" applyAlignment="1">
      <alignment horizontal="center" vertical="center" wrapText="1"/>
    </xf>
    <xf numFmtId="0" fontId="35" fillId="0" borderId="0" xfId="8" applyFont="1" applyAlignment="1">
      <alignment horizontal="left" wrapText="1"/>
    </xf>
    <xf numFmtId="0" fontId="35" fillId="0" borderId="0" xfId="8" applyFont="1" applyAlignment="1">
      <alignment horizontal="right" wrapText="1"/>
    </xf>
    <xf numFmtId="0" fontId="15" fillId="0" borderId="0" xfId="8" applyFont="1" applyAlignment="1">
      <alignment wrapText="1"/>
    </xf>
    <xf numFmtId="0" fontId="14" fillId="0" borderId="0" xfId="8" applyFont="1"/>
    <xf numFmtId="0" fontId="17" fillId="0" borderId="0" xfId="8" applyFont="1"/>
    <xf numFmtId="176" fontId="14" fillId="0" borderId="0" xfId="8" applyNumberFormat="1" applyFont="1"/>
    <xf numFmtId="0" fontId="37" fillId="0" borderId="0" xfId="4" applyFont="1" applyBorder="1" applyAlignment="1">
      <alignment horizontal="center" vertical="center" wrapText="1"/>
    </xf>
    <xf numFmtId="0" fontId="19" fillId="0" borderId="0" xfId="4" applyFont="1" applyAlignment="1">
      <alignment wrapText="1"/>
    </xf>
    <xf numFmtId="0" fontId="17" fillId="0" borderId="0" xfId="4" applyFont="1"/>
    <xf numFmtId="0" fontId="35" fillId="0" borderId="0" xfId="8" applyFont="1" applyAlignment="1">
      <alignment horizontal="left" wrapText="1"/>
    </xf>
    <xf numFmtId="0" fontId="35" fillId="0" borderId="0" xfId="15" applyFont="1" applyAlignment="1">
      <alignment horizontal="left" wrapText="1"/>
    </xf>
    <xf numFmtId="0" fontId="9" fillId="0" borderId="0" xfId="15" applyFont="1" applyAlignment="1">
      <alignment horizontal="left" wrapText="1"/>
    </xf>
    <xf numFmtId="0" fontId="34" fillId="0" borderId="0" xfId="0" applyFont="1">
      <alignment vertical="center"/>
    </xf>
    <xf numFmtId="0" fontId="38" fillId="0" borderId="1" xfId="4" applyFont="1" applyBorder="1" applyAlignment="1">
      <alignment horizontal="center" wrapText="1"/>
    </xf>
    <xf numFmtId="0" fontId="40" fillId="0" borderId="1" xfId="4" applyFont="1" applyBorder="1" applyAlignment="1">
      <alignment horizontal="center" wrapText="1"/>
    </xf>
    <xf numFmtId="0" fontId="40" fillId="0" borderId="1" xfId="4" applyFont="1" applyBorder="1" applyAlignment="1">
      <alignment horizontal="left" wrapText="1"/>
    </xf>
    <xf numFmtId="0" fontId="9" fillId="0" borderId="1" xfId="4" applyFont="1" applyBorder="1" applyAlignment="1">
      <alignment wrapText="1"/>
    </xf>
    <xf numFmtId="0" fontId="39" fillId="0" borderId="1" xfId="4" applyFont="1" applyBorder="1" applyAlignment="1">
      <alignment horizontal="center" wrapText="1"/>
    </xf>
    <xf numFmtId="0" fontId="35" fillId="0" borderId="1" xfId="4" applyFont="1" applyBorder="1" applyAlignment="1">
      <alignment horizontal="left" wrapText="1"/>
    </xf>
    <xf numFmtId="0" fontId="9" fillId="0" borderId="1" xfId="4" applyFont="1" applyBorder="1" applyAlignment="1">
      <alignment horizontal="left" wrapText="1"/>
    </xf>
    <xf numFmtId="0" fontId="39" fillId="0" borderId="1" xfId="4" applyFont="1" applyBorder="1" applyAlignment="1">
      <alignment horizontal="left" wrapText="1"/>
    </xf>
    <xf numFmtId="0" fontId="8" fillId="0" borderId="1" xfId="4" applyFont="1" applyBorder="1" applyAlignment="1">
      <alignment horizontal="left" wrapText="1"/>
    </xf>
    <xf numFmtId="0" fontId="7" fillId="0" borderId="1" xfId="4" applyFont="1" applyBorder="1" applyAlignment="1">
      <alignment horizontal="center" vertical="center" wrapText="1"/>
    </xf>
    <xf numFmtId="0" fontId="41" fillId="0" borderId="1" xfId="0" applyFont="1" applyBorder="1">
      <alignment vertical="center"/>
    </xf>
    <xf numFmtId="0" fontId="42" fillId="0" borderId="1" xfId="0" applyFont="1" applyBorder="1">
      <alignment vertical="center"/>
    </xf>
    <xf numFmtId="0" fontId="43" fillId="0" borderId="1" xfId="0" applyFont="1" applyBorder="1">
      <alignment vertical="center"/>
    </xf>
    <xf numFmtId="0" fontId="44" fillId="0" borderId="1" xfId="0" applyFont="1" applyBorder="1">
      <alignment vertical="center"/>
    </xf>
    <xf numFmtId="0" fontId="41" fillId="0" borderId="1" xfId="0" applyFont="1" applyBorder="1">
      <alignment vertical="center"/>
    </xf>
    <xf numFmtId="0" fontId="43" fillId="0" borderId="1" xfId="0" applyFont="1" applyBorder="1" applyAlignment="1">
      <alignment horizontal="left" vertical="center" indent="1"/>
    </xf>
    <xf numFmtId="0" fontId="38" fillId="0" borderId="1" xfId="8" applyFont="1" applyBorder="1" applyAlignment="1">
      <alignment horizontal="center" vertical="center" wrapText="1"/>
    </xf>
    <xf numFmtId="0" fontId="38" fillId="0" borderId="1" xfId="8" applyFont="1" applyBorder="1" applyAlignment="1">
      <alignment horizontal="left" vertical="center" wrapText="1"/>
    </xf>
    <xf numFmtId="176" fontId="40" fillId="0" borderId="1" xfId="8" applyNumberFormat="1" applyFont="1" applyBorder="1" applyAlignment="1">
      <alignment horizontal="center" vertical="center" wrapText="1"/>
    </xf>
    <xf numFmtId="0" fontId="35" fillId="0" borderId="1" xfId="8" applyFont="1" applyBorder="1" applyAlignment="1">
      <alignment horizontal="justify" vertical="center" wrapText="1"/>
    </xf>
    <xf numFmtId="176" fontId="39" fillId="0" borderId="1" xfId="8" applyNumberFormat="1" applyFont="1" applyBorder="1" applyAlignment="1">
      <alignment horizontal="center" vertical="center" wrapText="1"/>
    </xf>
    <xf numFmtId="0" fontId="9" fillId="0" borderId="1" xfId="8" applyFont="1" applyBorder="1" applyAlignment="1">
      <alignment horizontal="justify" vertical="center" wrapText="1"/>
    </xf>
    <xf numFmtId="0" fontId="38" fillId="0" borderId="1" xfId="8" applyFont="1" applyBorder="1" applyAlignment="1">
      <alignment horizontal="justify" vertical="center" wrapText="1"/>
    </xf>
    <xf numFmtId="176" fontId="18" fillId="0" borderId="1" xfId="8" applyNumberFormat="1" applyFont="1" applyBorder="1" applyAlignment="1">
      <alignment horizontal="center" vertical="center" wrapText="1"/>
    </xf>
    <xf numFmtId="178" fontId="38" fillId="0" borderId="1" xfId="8" applyNumberFormat="1" applyFont="1" applyBorder="1" applyAlignment="1">
      <alignment horizontal="center" vertical="center" wrapText="1"/>
    </xf>
    <xf numFmtId="0" fontId="40" fillId="0" borderId="1" xfId="8" applyFont="1" applyBorder="1" applyAlignment="1">
      <alignment horizontal="justify" vertical="center" wrapText="1"/>
    </xf>
    <xf numFmtId="0" fontId="16" fillId="0" borderId="1" xfId="8" applyFont="1" applyBorder="1" applyAlignment="1">
      <alignment horizontal="center" vertical="center" wrapText="1"/>
    </xf>
    <xf numFmtId="0" fontId="38" fillId="0" borderId="1" xfId="17" applyFont="1" applyBorder="1" applyAlignment="1">
      <alignment horizontal="center" wrapText="1"/>
    </xf>
    <xf numFmtId="176" fontId="40" fillId="0" borderId="1" xfId="17" applyNumberFormat="1" applyFont="1" applyBorder="1" applyAlignment="1">
      <alignment horizontal="center" wrapText="1"/>
    </xf>
    <xf numFmtId="0" fontId="39" fillId="0" borderId="1" xfId="17" applyFont="1" applyBorder="1" applyAlignment="1">
      <alignment horizontal="center" wrapText="1"/>
    </xf>
    <xf numFmtId="0" fontId="38" fillId="0" borderId="1" xfId="15" applyFont="1" applyBorder="1" applyAlignment="1">
      <alignment horizontal="center" vertical="center" wrapText="1"/>
    </xf>
    <xf numFmtId="0" fontId="39" fillId="0" borderId="1" xfId="15" applyFont="1" applyBorder="1" applyAlignment="1">
      <alignment horizontal="left" vertical="center" wrapText="1"/>
    </xf>
    <xf numFmtId="176" fontId="39" fillId="0" borderId="1" xfId="15" applyNumberFormat="1" applyFont="1" applyBorder="1" applyAlignment="1">
      <alignment horizontal="center" vertical="center" wrapText="1"/>
    </xf>
    <xf numFmtId="176" fontId="40" fillId="0" borderId="1" xfId="15" applyNumberFormat="1" applyFont="1" applyBorder="1" applyAlignment="1">
      <alignment horizontal="center" vertical="center" wrapText="1"/>
    </xf>
    <xf numFmtId="0" fontId="8" fillId="0" borderId="1" xfId="15" applyFont="1" applyBorder="1" applyAlignment="1">
      <alignment horizontal="left" vertical="center" wrapText="1"/>
    </xf>
    <xf numFmtId="177" fontId="40" fillId="0" borderId="1" xfId="15" applyNumberFormat="1" applyFont="1" applyBorder="1" applyAlignment="1">
      <alignment horizontal="center" vertical="center" wrapText="1"/>
    </xf>
    <xf numFmtId="0" fontId="38" fillId="0" borderId="1" xfId="15" applyFont="1" applyBorder="1" applyAlignment="1">
      <alignment horizontal="left" vertical="center" wrapText="1"/>
    </xf>
    <xf numFmtId="177" fontId="17" fillId="0" borderId="1" xfId="15" applyNumberFormat="1" applyFont="1" applyBorder="1" applyAlignment="1">
      <alignment horizontal="center" vertical="center" wrapText="1"/>
    </xf>
    <xf numFmtId="176" fontId="17" fillId="0" borderId="1" xfId="15" applyNumberFormat="1" applyFont="1" applyBorder="1" applyAlignment="1">
      <alignment horizontal="center" vertical="center"/>
    </xf>
    <xf numFmtId="176" fontId="17" fillId="0" borderId="1" xfId="15" applyNumberFormat="1" applyFont="1" applyBorder="1" applyAlignment="1">
      <alignment horizontal="center" vertical="center" wrapText="1" shrinkToFit="1"/>
    </xf>
    <xf numFmtId="176" fontId="18" fillId="0" borderId="1" xfId="15" applyNumberFormat="1" applyFont="1" applyBorder="1" applyAlignment="1">
      <alignment horizontal="center" vertical="center" wrapText="1" shrinkToFit="1"/>
    </xf>
    <xf numFmtId="0" fontId="39" fillId="0" borderId="1" xfId="15" applyFont="1" applyBorder="1" applyAlignment="1">
      <alignment horizontal="justify" wrapText="1"/>
    </xf>
    <xf numFmtId="176" fontId="39" fillId="0" borderId="1" xfId="15" applyNumberFormat="1" applyFont="1" applyBorder="1" applyAlignment="1">
      <alignment horizontal="center" wrapText="1"/>
    </xf>
    <xf numFmtId="0" fontId="38" fillId="0" borderId="1" xfId="15" applyFont="1" applyBorder="1" applyAlignment="1">
      <alignment horizontal="center" wrapText="1"/>
    </xf>
    <xf numFmtId="177" fontId="40" fillId="0" borderId="1" xfId="15" applyNumberFormat="1" applyFont="1" applyBorder="1" applyAlignment="1">
      <alignment horizontal="center" wrapText="1"/>
    </xf>
    <xf numFmtId="0" fontId="39" fillId="0" borderId="1" xfId="15" applyFont="1" applyBorder="1" applyAlignment="1">
      <alignment horizontal="left" wrapText="1"/>
    </xf>
    <xf numFmtId="0" fontId="18" fillId="0" borderId="1" xfId="4" applyFont="1" applyBorder="1" applyAlignment="1">
      <alignment horizontal="center" vertical="center"/>
    </xf>
    <xf numFmtId="0" fontId="6" fillId="0" borderId="1" xfId="4" applyFont="1" applyBorder="1" applyAlignment="1">
      <alignment horizontal="center" vertical="center" wrapText="1"/>
    </xf>
    <xf numFmtId="0" fontId="35" fillId="0" borderId="0" xfId="16" applyFont="1" applyAlignment="1">
      <alignment horizontal="left" wrapText="1"/>
    </xf>
    <xf numFmtId="0" fontId="36" fillId="0" borderId="0" xfId="16" applyFont="1" applyAlignment="1">
      <alignment horizontal="left" wrapText="1"/>
    </xf>
    <xf numFmtId="0" fontId="15" fillId="0" borderId="0" xfId="16" applyFont="1" applyAlignment="1">
      <alignment wrapText="1"/>
    </xf>
    <xf numFmtId="0" fontId="3" fillId="0" borderId="0" xfId="16" applyFont="1"/>
    <xf numFmtId="0" fontId="15" fillId="0" borderId="0" xfId="16" applyFont="1" applyAlignment="1">
      <alignment vertical="center" wrapText="1"/>
    </xf>
    <xf numFmtId="0" fontId="3" fillId="0" borderId="0" xfId="16" applyFont="1" applyAlignment="1">
      <alignment vertical="center"/>
    </xf>
    <xf numFmtId="0" fontId="38" fillId="0" borderId="1" xfId="16" applyFont="1" applyBorder="1" applyAlignment="1">
      <alignment horizontal="center" wrapText="1"/>
    </xf>
    <xf numFmtId="0" fontId="40" fillId="0" borderId="1" xfId="16" applyFont="1" applyBorder="1" applyAlignment="1">
      <alignment horizontal="center" wrapText="1"/>
    </xf>
    <xf numFmtId="0" fontId="40" fillId="0" borderId="1" xfId="16" applyFont="1" applyBorder="1" applyAlignment="1">
      <alignment horizontal="left" wrapText="1"/>
    </xf>
    <xf numFmtId="0" fontId="35" fillId="0" borderId="1" xfId="16" applyFont="1" applyBorder="1" applyAlignment="1">
      <alignment wrapText="1"/>
    </xf>
    <xf numFmtId="177" fontId="39" fillId="0" borderId="1" xfId="16" applyNumberFormat="1" applyFont="1" applyBorder="1" applyAlignment="1">
      <alignment horizontal="center" wrapText="1"/>
    </xf>
    <xf numFmtId="0" fontId="35" fillId="0" borderId="1" xfId="16" applyFont="1" applyBorder="1" applyAlignment="1">
      <alignment horizontal="left" wrapText="1"/>
    </xf>
    <xf numFmtId="0" fontId="9" fillId="0" borderId="1" xfId="16" applyFont="1" applyBorder="1" applyAlignment="1">
      <alignment horizontal="left" wrapText="1"/>
    </xf>
    <xf numFmtId="0" fontId="39" fillId="0" borderId="1" xfId="16" applyFont="1" applyBorder="1" applyAlignment="1">
      <alignment horizontal="center" wrapText="1"/>
    </xf>
    <xf numFmtId="0" fontId="39" fillId="0" borderId="1" xfId="16" applyFont="1" applyBorder="1" applyAlignment="1">
      <alignment horizontal="left" wrapText="1"/>
    </xf>
    <xf numFmtId="0" fontId="8" fillId="0" borderId="0" xfId="4" applyFont="1" applyAlignment="1">
      <alignment horizontal="left" wrapText="1"/>
    </xf>
    <xf numFmtId="0" fontId="9" fillId="0" borderId="0" xfId="4" applyFont="1" applyAlignment="1">
      <alignment horizontal="right" wrapText="1"/>
    </xf>
    <xf numFmtId="0" fontId="8" fillId="0" borderId="1" xfId="4" applyFont="1" applyBorder="1" applyAlignment="1">
      <alignment horizontal="left" vertical="center" wrapText="1"/>
    </xf>
    <xf numFmtId="176" fontId="6" fillId="0" borderId="1" xfId="4" applyNumberFormat="1" applyFont="1" applyBorder="1" applyAlignment="1">
      <alignment horizontal="center" vertical="center" wrapText="1"/>
    </xf>
    <xf numFmtId="0" fontId="9" fillId="0" borderId="1" xfId="4" applyFont="1" applyBorder="1" applyAlignment="1">
      <alignment horizontal="left" vertical="center" wrapText="1"/>
    </xf>
    <xf numFmtId="176" fontId="17" fillId="0" borderId="1" xfId="4" applyNumberFormat="1" applyFont="1" applyBorder="1" applyAlignment="1">
      <alignment horizontal="center" vertical="center" wrapText="1"/>
    </xf>
    <xf numFmtId="176" fontId="18" fillId="0" borderId="1" xfId="4" applyNumberFormat="1" applyFont="1" applyBorder="1" applyAlignment="1">
      <alignment horizontal="center" vertical="center" wrapText="1"/>
    </xf>
    <xf numFmtId="0" fontId="9" fillId="0" borderId="0" xfId="4" applyFont="1" applyAlignment="1">
      <alignment horizontal="left" wrapText="1"/>
    </xf>
    <xf numFmtId="0" fontId="8" fillId="0" borderId="0" xfId="4" applyFont="1" applyBorder="1" applyAlignment="1">
      <alignment horizontal="right" wrapText="1"/>
    </xf>
    <xf numFmtId="0" fontId="3" fillId="0" borderId="0" xfId="20" applyFont="1"/>
    <xf numFmtId="0" fontId="13" fillId="0" borderId="0" xfId="20"/>
    <xf numFmtId="0" fontId="3" fillId="2" borderId="0" xfId="20" applyFont="1" applyFill="1" applyBorder="1" applyAlignment="1">
      <alignment horizontal="center" vertical="center"/>
    </xf>
    <xf numFmtId="0" fontId="3" fillId="2" borderId="0" xfId="20" applyFont="1" applyFill="1" applyBorder="1" applyAlignment="1">
      <alignment horizontal="right" vertical="center"/>
    </xf>
    <xf numFmtId="0" fontId="16" fillId="2" borderId="1" xfId="20" applyFont="1" applyFill="1" applyBorder="1" applyAlignment="1">
      <alignment horizontal="center" vertical="center"/>
    </xf>
    <xf numFmtId="0" fontId="13" fillId="0" borderId="0" xfId="20" applyAlignment="1">
      <alignment vertical="center"/>
    </xf>
    <xf numFmtId="0" fontId="3" fillId="2" borderId="1" xfId="20" applyFont="1" applyFill="1" applyBorder="1" applyAlignment="1">
      <alignment horizontal="left" vertical="center"/>
    </xf>
    <xf numFmtId="176" fontId="17" fillId="3" borderId="1" xfId="20" applyNumberFormat="1" applyFont="1" applyFill="1" applyBorder="1" applyAlignment="1">
      <alignment horizontal="center" vertical="center"/>
    </xf>
    <xf numFmtId="0" fontId="24" fillId="2" borderId="0" xfId="20" applyFont="1" applyFill="1" applyBorder="1" applyAlignment="1">
      <alignment vertical="center"/>
    </xf>
    <xf numFmtId="0" fontId="18" fillId="2" borderId="1" xfId="20" applyFont="1" applyFill="1" applyBorder="1" applyAlignment="1">
      <alignment horizontal="center" vertical="center"/>
    </xf>
    <xf numFmtId="0" fontId="15" fillId="0" borderId="0" xfId="9" applyFont="1" applyAlignment="1">
      <alignment wrapText="1"/>
    </xf>
    <xf numFmtId="0" fontId="3" fillId="0" borderId="0" xfId="9" applyFont="1"/>
    <xf numFmtId="0" fontId="35" fillId="0" borderId="0" xfId="9" applyFont="1" applyAlignment="1">
      <alignment horizontal="left" wrapText="1"/>
    </xf>
    <xf numFmtId="0" fontId="35" fillId="0" borderId="0" xfId="9" applyFont="1" applyAlignment="1">
      <alignment horizontal="right" wrapText="1"/>
    </xf>
    <xf numFmtId="0" fontId="38" fillId="0" borderId="1" xfId="9" applyFont="1" applyBorder="1" applyAlignment="1">
      <alignment horizontal="center" vertical="center" wrapText="1"/>
    </xf>
    <xf numFmtId="0" fontId="38" fillId="0" borderId="1" xfId="9" applyFont="1" applyBorder="1" applyAlignment="1">
      <alignment horizontal="left" vertical="center" wrapText="1"/>
    </xf>
    <xf numFmtId="176" fontId="40" fillId="0" borderId="1" xfId="9" applyNumberFormat="1" applyFont="1" applyBorder="1" applyAlignment="1">
      <alignment horizontal="center" vertical="center" wrapText="1"/>
    </xf>
    <xf numFmtId="0" fontId="35" fillId="0" borderId="1" xfId="9" applyFont="1" applyBorder="1" applyAlignment="1">
      <alignment horizontal="justify" vertical="center" wrapText="1"/>
    </xf>
    <xf numFmtId="176" fontId="39" fillId="0" borderId="1" xfId="9" applyNumberFormat="1" applyFont="1" applyBorder="1" applyAlignment="1">
      <alignment horizontal="center" vertical="center" wrapText="1"/>
    </xf>
    <xf numFmtId="0" fontId="9" fillId="0" borderId="1" xfId="9" applyFont="1" applyBorder="1" applyAlignment="1">
      <alignment horizontal="justify" vertical="center" wrapText="1"/>
    </xf>
    <xf numFmtId="0" fontId="38" fillId="0" borderId="1" xfId="9" applyFont="1" applyBorder="1" applyAlignment="1">
      <alignment horizontal="justify" vertical="center" wrapText="1"/>
    </xf>
    <xf numFmtId="176" fontId="18" fillId="0" borderId="1" xfId="9" applyNumberFormat="1" applyFont="1" applyBorder="1" applyAlignment="1">
      <alignment horizontal="center" vertical="center" wrapText="1"/>
    </xf>
    <xf numFmtId="0" fontId="17" fillId="0" borderId="0" xfId="9" applyFont="1"/>
    <xf numFmtId="178" fontId="38" fillId="0" borderId="1" xfId="9" applyNumberFormat="1" applyFont="1" applyBorder="1" applyAlignment="1">
      <alignment horizontal="center" vertical="center" wrapText="1"/>
    </xf>
    <xf numFmtId="0" fontId="40" fillId="0" borderId="1" xfId="9" applyFont="1" applyBorder="1" applyAlignment="1">
      <alignment horizontal="justify" vertical="center" wrapText="1"/>
    </xf>
    <xf numFmtId="0" fontId="16" fillId="0" borderId="1" xfId="9" applyFont="1" applyBorder="1" applyAlignment="1">
      <alignment horizontal="center" vertical="center" wrapText="1"/>
    </xf>
    <xf numFmtId="49" fontId="45" fillId="0" borderId="0" xfId="9" applyNumberFormat="1" applyFont="1" applyFill="1" applyAlignment="1">
      <alignment vertical="center"/>
    </xf>
    <xf numFmtId="49" fontId="3" fillId="0" borderId="0" xfId="9" applyNumberFormat="1" applyFont="1" applyFill="1" applyAlignment="1">
      <alignment vertical="center"/>
    </xf>
    <xf numFmtId="0" fontId="3" fillId="0" borderId="0" xfId="9" applyFont="1" applyFill="1" applyAlignment="1">
      <alignment vertical="center"/>
    </xf>
    <xf numFmtId="0" fontId="21" fillId="0" borderId="0" xfId="9" applyFont="1" applyFill="1" applyAlignment="1">
      <alignment vertical="center"/>
    </xf>
    <xf numFmtId="49" fontId="21" fillId="0" borderId="0" xfId="9" applyNumberFormat="1" applyFont="1" applyFill="1" applyAlignment="1">
      <alignment vertical="center"/>
    </xf>
    <xf numFmtId="0" fontId="46" fillId="0" borderId="0" xfId="9" applyFont="1" applyFill="1" applyAlignment="1">
      <alignment vertical="center"/>
    </xf>
    <xf numFmtId="0" fontId="3" fillId="0" borderId="0" xfId="16"/>
    <xf numFmtId="180" fontId="26" fillId="0" borderId="0" xfId="16" applyNumberFormat="1" applyFont="1"/>
    <xf numFmtId="0" fontId="26" fillId="0" borderId="0" xfId="16" applyFont="1"/>
    <xf numFmtId="0" fontId="26" fillId="0" borderId="0" xfId="16" applyFont="1" applyAlignment="1">
      <alignment vertical="center"/>
    </xf>
    <xf numFmtId="0" fontId="27" fillId="0" borderId="0" xfId="16" applyFont="1" applyBorder="1" applyAlignment="1">
      <alignment horizontal="center" vertical="center"/>
    </xf>
    <xf numFmtId="0" fontId="11" fillId="0" borderId="0" xfId="16" applyFont="1" applyBorder="1" applyAlignment="1">
      <alignment horizontal="right" vertical="center" shrinkToFit="1"/>
    </xf>
    <xf numFmtId="0" fontId="16" fillId="0" borderId="1" xfId="16" applyFont="1" applyBorder="1" applyAlignment="1">
      <alignment horizontal="center" vertical="center" wrapText="1"/>
    </xf>
    <xf numFmtId="0" fontId="18" fillId="0" borderId="1" xfId="16" applyFont="1" applyBorder="1" applyAlignment="1">
      <alignment horizontal="center" vertical="center" wrapText="1"/>
    </xf>
    <xf numFmtId="0" fontId="16" fillId="0" borderId="1" xfId="16" applyFont="1" applyBorder="1" applyAlignment="1">
      <alignment horizontal="left" vertical="center"/>
    </xf>
    <xf numFmtId="177" fontId="18" fillId="0" borderId="1" xfId="16" applyNumberFormat="1" applyFont="1" applyBorder="1" applyAlignment="1">
      <alignment horizontal="center" vertical="center"/>
    </xf>
    <xf numFmtId="177" fontId="17" fillId="0" borderId="1" xfId="16" applyNumberFormat="1" applyFont="1" applyBorder="1" applyAlignment="1">
      <alignment horizontal="center" vertical="center"/>
    </xf>
    <xf numFmtId="0" fontId="28" fillId="0" borderId="0" xfId="16" applyFont="1" applyAlignment="1">
      <alignment vertical="center"/>
    </xf>
    <xf numFmtId="0" fontId="35" fillId="0" borderId="0" xfId="4" applyFont="1" applyAlignment="1">
      <alignment vertical="center"/>
    </xf>
    <xf numFmtId="0" fontId="35" fillId="0" borderId="0" xfId="4" applyFont="1" applyAlignment="1"/>
    <xf numFmtId="0" fontId="15" fillId="0" borderId="0" xfId="4" applyFont="1" applyAlignment="1">
      <alignment vertical="center"/>
    </xf>
    <xf numFmtId="0" fontId="15" fillId="0" borderId="0" xfId="4" applyFont="1"/>
    <xf numFmtId="0" fontId="47" fillId="0" borderId="0" xfId="4" applyFont="1" applyAlignment="1">
      <alignment horizontal="center" vertical="center"/>
    </xf>
    <xf numFmtId="0" fontId="35" fillId="0" borderId="0" xfId="4" applyFont="1" applyAlignment="1">
      <alignment horizontal="right" vertical="center"/>
    </xf>
    <xf numFmtId="0" fontId="38" fillId="0" borderId="1" xfId="4" applyFont="1" applyBorder="1" applyAlignment="1">
      <alignment horizontal="center" vertical="center"/>
    </xf>
    <xf numFmtId="0" fontId="35" fillId="0" borderId="1" xfId="4" applyFont="1" applyBorder="1" applyAlignment="1">
      <alignment horizontal="center" vertical="center" wrapText="1"/>
    </xf>
    <xf numFmtId="0" fontId="29" fillId="0" borderId="0" xfId="4" applyFont="1"/>
    <xf numFmtId="0" fontId="17" fillId="0" borderId="1" xfId="4" applyFont="1" applyBorder="1" applyAlignment="1">
      <alignment horizontal="center" vertical="center"/>
    </xf>
    <xf numFmtId="176" fontId="8" fillId="0" borderId="1" xfId="4" applyNumberFormat="1" applyFont="1" applyFill="1" applyBorder="1" applyAlignment="1">
      <alignment horizontal="center" vertical="center"/>
    </xf>
    <xf numFmtId="0" fontId="9" fillId="0" borderId="1" xfId="4" applyFont="1" applyFill="1" applyBorder="1" applyAlignment="1">
      <alignment horizontal="center" vertical="center"/>
    </xf>
    <xf numFmtId="176" fontId="17" fillId="0" borderId="1" xfId="4" applyNumberFormat="1" applyFont="1" applyFill="1" applyBorder="1" applyAlignment="1">
      <alignment horizontal="center" vertical="center" wrapText="1" shrinkToFit="1"/>
    </xf>
    <xf numFmtId="49" fontId="3" fillId="0" borderId="1" xfId="4" applyNumberFormat="1" applyFont="1" applyFill="1" applyBorder="1" applyAlignment="1">
      <alignment horizontal="center" vertical="center" wrapText="1" shrinkToFit="1"/>
    </xf>
    <xf numFmtId="0" fontId="16" fillId="0" borderId="1" xfId="4" applyFont="1" applyBorder="1" applyAlignment="1">
      <alignment horizontal="center" vertical="center"/>
    </xf>
    <xf numFmtId="176" fontId="18" fillId="0" borderId="1" xfId="4" applyNumberFormat="1" applyFont="1" applyFill="1" applyBorder="1" applyAlignment="1">
      <alignment horizontal="center" vertical="center" wrapText="1" shrinkToFit="1"/>
    </xf>
    <xf numFmtId="49" fontId="16" fillId="0" borderId="1" xfId="4" applyNumberFormat="1" applyFont="1" applyFill="1" applyBorder="1" applyAlignment="1">
      <alignment horizontal="center" vertical="center" wrapText="1" shrinkToFit="1"/>
    </xf>
    <xf numFmtId="0" fontId="3" fillId="0" borderId="0" xfId="11"/>
    <xf numFmtId="0" fontId="11" fillId="0" borderId="0" xfId="22" applyNumberFormat="1" applyFont="1" applyFill="1" applyBorder="1" applyAlignment="1">
      <alignment horizontal="right" vertical="center"/>
    </xf>
    <xf numFmtId="0" fontId="9" fillId="0" borderId="0" xfId="11" applyFont="1" applyAlignment="1">
      <alignment horizontal="left" wrapText="1"/>
    </xf>
    <xf numFmtId="0" fontId="35" fillId="0" borderId="0" xfId="11" applyFont="1" applyAlignment="1">
      <alignment horizontal="left" wrapText="1"/>
    </xf>
    <xf numFmtId="0" fontId="3" fillId="0" borderId="0" xfId="11" applyFont="1"/>
    <xf numFmtId="0" fontId="35" fillId="0" borderId="0" xfId="11" applyFont="1" applyAlignment="1">
      <alignment horizontal="right" wrapText="1"/>
    </xf>
    <xf numFmtId="0" fontId="7" fillId="0" borderId="1" xfId="11" applyFont="1" applyBorder="1" applyAlignment="1">
      <alignment horizontal="center" vertical="center" wrapText="1"/>
    </xf>
    <xf numFmtId="176" fontId="40" fillId="0" borderId="1" xfId="11" applyNumberFormat="1" applyFont="1" applyBorder="1" applyAlignment="1">
      <alignment horizontal="center" vertical="center" wrapText="1"/>
    </xf>
    <xf numFmtId="176" fontId="18" fillId="0" borderId="1" xfId="11" applyNumberFormat="1" applyFont="1" applyBorder="1" applyAlignment="1">
      <alignment horizontal="center" vertical="center" wrapText="1"/>
    </xf>
    <xf numFmtId="0" fontId="38" fillId="0" borderId="1" xfId="11" applyFont="1" applyBorder="1" applyAlignment="1">
      <alignment horizontal="center" vertical="center" wrapText="1"/>
    </xf>
    <xf numFmtId="0" fontId="35" fillId="0" borderId="0" xfId="11" applyFont="1" applyBorder="1" applyAlignment="1">
      <alignment horizontal="right" wrapText="1"/>
    </xf>
    <xf numFmtId="0" fontId="3" fillId="0" borderId="1" xfId="11" applyFont="1" applyBorder="1" applyAlignment="1">
      <alignment horizontal="left" vertical="center" wrapText="1"/>
    </xf>
    <xf numFmtId="176" fontId="39" fillId="0" borderId="1" xfId="11" applyNumberFormat="1" applyFont="1" applyBorder="1" applyAlignment="1">
      <alignment horizontal="center" vertical="center" wrapText="1"/>
    </xf>
    <xf numFmtId="176" fontId="17" fillId="0" borderId="1" xfId="11" applyNumberFormat="1" applyFont="1" applyBorder="1" applyAlignment="1">
      <alignment horizontal="center" vertical="center"/>
    </xf>
    <xf numFmtId="176" fontId="17" fillId="0" borderId="1" xfId="11" applyNumberFormat="1" applyFont="1" applyBorder="1" applyAlignment="1">
      <alignment horizontal="center" vertical="center" wrapText="1" shrinkToFit="1"/>
    </xf>
    <xf numFmtId="0" fontId="8" fillId="0" borderId="1" xfId="11" applyFont="1" applyBorder="1" applyAlignment="1">
      <alignment horizontal="left" vertical="center" wrapText="1"/>
    </xf>
    <xf numFmtId="176" fontId="40" fillId="0" borderId="1" xfId="0" applyNumberFormat="1" applyFont="1" applyBorder="1" applyAlignment="1">
      <alignment horizontal="center" vertical="center" wrapText="1"/>
    </xf>
    <xf numFmtId="0" fontId="16" fillId="0" borderId="1" xfId="11" applyFont="1" applyBorder="1" applyAlignment="1">
      <alignment horizontal="center" vertical="center" wrapText="1"/>
    </xf>
    <xf numFmtId="0" fontId="3" fillId="0" borderId="0" xfId="4"/>
    <xf numFmtId="0" fontId="3" fillId="0" borderId="0" xfId="4" applyAlignment="1">
      <alignment vertical="center"/>
    </xf>
    <xf numFmtId="0" fontId="45" fillId="0" borderId="0" xfId="4" applyFont="1" applyAlignment="1">
      <alignment vertical="center"/>
    </xf>
    <xf numFmtId="0" fontId="45" fillId="0" borderId="0" xfId="4" applyFont="1" applyAlignment="1">
      <alignment horizontal="right" vertical="center"/>
    </xf>
    <xf numFmtId="0" fontId="48" fillId="0" borderId="2" xfId="4" applyFont="1" applyBorder="1" applyAlignment="1">
      <alignment horizontal="center" vertical="center"/>
    </xf>
    <xf numFmtId="0" fontId="45" fillId="0" borderId="1" xfId="4" applyFont="1" applyBorder="1" applyAlignment="1">
      <alignment vertical="center"/>
    </xf>
    <xf numFmtId="0" fontId="45" fillId="0" borderId="1" xfId="4" applyFont="1" applyBorder="1" applyAlignment="1">
      <alignment horizontal="left" vertical="center"/>
    </xf>
    <xf numFmtId="0" fontId="45" fillId="0" borderId="1" xfId="4" applyFont="1" applyBorder="1" applyAlignment="1">
      <alignment horizontal="center" vertical="center"/>
    </xf>
    <xf numFmtId="0" fontId="17" fillId="0" borderId="0" xfId="4" applyFont="1" applyAlignment="1">
      <alignment vertical="center"/>
    </xf>
    <xf numFmtId="0" fontId="17" fillId="0" borderId="0" xfId="4" applyFont="1" applyAlignment="1">
      <alignment horizontal="right" vertical="center"/>
    </xf>
    <xf numFmtId="0" fontId="17" fillId="0" borderId="1" xfId="4" applyFont="1" applyBorder="1" applyAlignment="1">
      <alignment vertical="center" wrapText="1"/>
    </xf>
    <xf numFmtId="0" fontId="17" fillId="0" borderId="1" xfId="4" applyFont="1" applyBorder="1" applyAlignment="1">
      <alignment vertical="center"/>
    </xf>
    <xf numFmtId="0" fontId="17" fillId="0" borderId="1" xfId="4" applyFont="1" applyBorder="1" applyAlignment="1">
      <alignment horizontal="left" vertical="center"/>
    </xf>
    <xf numFmtId="0" fontId="15" fillId="0" borderId="0" xfId="11" applyFont="1" applyAlignment="1">
      <alignment wrapText="1"/>
    </xf>
    <xf numFmtId="0" fontId="38" fillId="0" borderId="1" xfId="11" applyFont="1" applyBorder="1" applyAlignment="1">
      <alignment horizontal="left" vertical="center" wrapText="1"/>
    </xf>
    <xf numFmtId="0" fontId="35" fillId="0" borderId="1" xfId="11" applyFont="1" applyBorder="1" applyAlignment="1">
      <alignment horizontal="justify" vertical="center" wrapText="1"/>
    </xf>
    <xf numFmtId="0" fontId="9" fillId="0" borderId="1" xfId="11" applyFont="1" applyBorder="1" applyAlignment="1">
      <alignment horizontal="justify" vertical="center" wrapText="1"/>
    </xf>
    <xf numFmtId="0" fontId="17" fillId="0" borderId="0" xfId="11" applyFont="1"/>
    <xf numFmtId="178" fontId="38" fillId="0" borderId="1" xfId="11" applyNumberFormat="1" applyFont="1" applyBorder="1" applyAlignment="1">
      <alignment horizontal="center" vertical="center" wrapText="1"/>
    </xf>
    <xf numFmtId="0" fontId="40" fillId="0" borderId="1" xfId="11" applyFont="1" applyBorder="1" applyAlignment="1">
      <alignment horizontal="justify" vertical="center" wrapText="1"/>
    </xf>
    <xf numFmtId="0" fontId="3" fillId="0" borderId="1" xfId="16" applyFont="1" applyBorder="1" applyAlignment="1">
      <alignment horizontal="left" vertical="center" indent="1" shrinkToFit="1"/>
    </xf>
    <xf numFmtId="0" fontId="43" fillId="0" borderId="0" xfId="0" applyFont="1">
      <alignment vertical="center"/>
    </xf>
    <xf numFmtId="0" fontId="41" fillId="0" borderId="0" xfId="0" applyFont="1">
      <alignment vertical="center"/>
    </xf>
    <xf numFmtId="49" fontId="30" fillId="0" borderId="1" xfId="9" applyNumberFormat="1" applyFont="1" applyFill="1" applyBorder="1" applyAlignment="1">
      <alignment horizontal="center" vertical="center"/>
    </xf>
    <xf numFmtId="49" fontId="31" fillId="0" borderId="1" xfId="9" applyNumberFormat="1" applyFont="1" applyFill="1" applyBorder="1" applyAlignment="1">
      <alignment vertical="center"/>
    </xf>
    <xf numFmtId="177" fontId="17" fillId="0" borderId="1" xfId="9" applyNumberFormat="1" applyFont="1" applyFill="1" applyBorder="1" applyAlignment="1">
      <alignment horizontal="center" vertical="center"/>
    </xf>
    <xf numFmtId="177" fontId="18" fillId="0" borderId="1" xfId="9" applyNumberFormat="1" applyFont="1" applyFill="1" applyBorder="1" applyAlignment="1">
      <alignment horizontal="center" vertical="center"/>
    </xf>
    <xf numFmtId="49" fontId="17" fillId="0" borderId="0" xfId="4" applyNumberFormat="1" applyFont="1" applyFill="1" applyAlignment="1">
      <alignment vertical="center"/>
    </xf>
    <xf numFmtId="176" fontId="17" fillId="0" borderId="0" xfId="4" applyNumberFormat="1" applyFont="1" applyFill="1" applyAlignment="1">
      <alignment horizontal="center" vertical="center"/>
    </xf>
    <xf numFmtId="0" fontId="17" fillId="0" borderId="0" xfId="4" applyFont="1" applyFill="1" applyAlignment="1">
      <alignment vertical="center"/>
    </xf>
    <xf numFmtId="49" fontId="18" fillId="0" borderId="1" xfId="4" applyNumberFormat="1" applyFont="1" applyFill="1" applyBorder="1" applyAlignment="1">
      <alignment horizontal="center" vertical="center"/>
    </xf>
    <xf numFmtId="176" fontId="18" fillId="0" borderId="1" xfId="4" applyNumberFormat="1" applyFont="1" applyFill="1" applyBorder="1" applyAlignment="1">
      <alignment horizontal="center" vertical="center"/>
    </xf>
    <xf numFmtId="176" fontId="20" fillId="0" borderId="1" xfId="4" applyNumberFormat="1" applyFont="1" applyBorder="1" applyAlignment="1">
      <alignment horizontal="center" vertical="center"/>
    </xf>
    <xf numFmtId="176" fontId="14" fillId="0" borderId="0" xfId="15" applyNumberFormat="1" applyFont="1"/>
    <xf numFmtId="0" fontId="35" fillId="0" borderId="1" xfId="15" applyFont="1" applyBorder="1" applyAlignment="1">
      <alignment horizontal="left" vertical="center" wrapText="1"/>
    </xf>
    <xf numFmtId="0" fontId="32" fillId="0" borderId="1" xfId="11" applyFont="1" applyBorder="1" applyAlignment="1">
      <alignment horizontal="left" vertical="center" wrapText="1"/>
    </xf>
    <xf numFmtId="176" fontId="18" fillId="0" borderId="1" xfId="11" applyNumberFormat="1" applyFont="1" applyBorder="1" applyAlignment="1">
      <alignment horizontal="center" vertical="center"/>
    </xf>
    <xf numFmtId="0" fontId="35" fillId="0" borderId="1" xfId="15" applyFont="1" applyBorder="1" applyAlignment="1">
      <alignment horizontal="left" vertical="center" wrapText="1"/>
    </xf>
    <xf numFmtId="0" fontId="25" fillId="0" borderId="0" xfId="22" applyNumberFormat="1" applyFont="1" applyFill="1" applyBorder="1" applyAlignment="1">
      <alignment horizontal="center" vertical="center"/>
    </xf>
    <xf numFmtId="0" fontId="50" fillId="0" borderId="0" xfId="0" applyFont="1">
      <alignment vertical="center"/>
    </xf>
    <xf numFmtId="0" fontId="43" fillId="0" borderId="0" xfId="0" applyFont="1" applyAlignment="1">
      <alignment vertical="center" wrapText="1"/>
    </xf>
    <xf numFmtId="0" fontId="51" fillId="0" borderId="1" xfId="4" applyFont="1" applyBorder="1" applyAlignment="1">
      <alignment horizontal="center" vertical="center" wrapText="1"/>
    </xf>
    <xf numFmtId="0" fontId="36" fillId="0" borderId="0" xfId="8" applyFont="1" applyAlignment="1">
      <alignment horizontal="left" wrapText="1"/>
    </xf>
    <xf numFmtId="176" fontId="35" fillId="0" borderId="0" xfId="8" applyNumberFormat="1" applyFont="1" applyAlignment="1">
      <alignment horizontal="left" wrapText="1"/>
    </xf>
    <xf numFmtId="177" fontId="14" fillId="0" borderId="0" xfId="8" applyNumberFormat="1" applyFont="1"/>
    <xf numFmtId="0" fontId="6" fillId="0" borderId="1" xfId="15" applyFont="1" applyBorder="1" applyAlignment="1">
      <alignment horizontal="center" vertical="center" wrapText="1"/>
    </xf>
    <xf numFmtId="0" fontId="39" fillId="0" borderId="0" xfId="0" applyFont="1" applyAlignment="1">
      <alignment horizontal="left" wrapText="1"/>
    </xf>
    <xf numFmtId="0" fontId="39" fillId="0" borderId="0" xfId="0" applyFont="1" applyAlignment="1">
      <alignment horizontal="right"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7" xfId="0" applyFont="1" applyBorder="1" applyAlignment="1">
      <alignment horizontal="center" vertical="center"/>
    </xf>
    <xf numFmtId="179" fontId="18" fillId="0" borderId="8" xfId="0" applyNumberFormat="1" applyFont="1" applyBorder="1" applyAlignment="1">
      <alignment horizontal="center" vertical="center" wrapText="1"/>
    </xf>
    <xf numFmtId="0" fontId="17" fillId="0" borderId="7" xfId="0" applyFont="1" applyBorder="1" applyAlignment="1">
      <alignment horizontal="center" vertical="center" wrapText="1"/>
    </xf>
    <xf numFmtId="179" fontId="17" fillId="0" borderId="8" xfId="0" applyNumberFormat="1" applyFont="1" applyBorder="1" applyAlignment="1">
      <alignment horizontal="center" vertical="center" wrapText="1"/>
    </xf>
    <xf numFmtId="0" fontId="17" fillId="0" borderId="9" xfId="0" applyFont="1" applyBorder="1" applyAlignment="1">
      <alignment horizontal="center" vertical="center" wrapText="1"/>
    </xf>
    <xf numFmtId="179" fontId="17" fillId="0" borderId="10" xfId="0" applyNumberFormat="1" applyFont="1" applyBorder="1" applyAlignment="1">
      <alignment horizontal="center" vertical="center" wrapText="1"/>
    </xf>
    <xf numFmtId="0" fontId="39" fillId="0" borderId="4" xfId="0" applyFont="1" applyBorder="1" applyAlignment="1">
      <alignment horizontal="right" wrapText="1"/>
    </xf>
    <xf numFmtId="177" fontId="40" fillId="0" borderId="1" xfId="16" applyNumberFormat="1" applyFont="1" applyBorder="1" applyAlignment="1">
      <alignment horizontal="center" wrapText="1"/>
    </xf>
    <xf numFmtId="0" fontId="14" fillId="3" borderId="12" xfId="0" applyFont="1" applyFill="1" applyBorder="1" applyAlignment="1">
      <alignment horizontal="left" vertical="center"/>
    </xf>
    <xf numFmtId="4" fontId="14" fillId="3" borderId="12" xfId="0" applyNumberFormat="1" applyFont="1" applyFill="1" applyBorder="1" applyAlignment="1">
      <alignment horizontal="right" vertical="center"/>
    </xf>
    <xf numFmtId="0" fontId="14" fillId="3" borderId="12" xfId="0" applyFont="1" applyFill="1" applyBorder="1" applyAlignment="1">
      <alignment horizontal="left" vertical="center" indent="1"/>
    </xf>
    <xf numFmtId="185" fontId="42" fillId="0" borderId="1" xfId="0" applyNumberFormat="1" applyFont="1" applyBorder="1">
      <alignment vertical="center"/>
    </xf>
    <xf numFmtId="0" fontId="14" fillId="3" borderId="13" xfId="0" applyFont="1" applyFill="1" applyBorder="1" applyAlignment="1">
      <alignment horizontal="left" vertical="center"/>
    </xf>
    <xf numFmtId="4" fontId="14" fillId="3" borderId="1" xfId="0" applyNumberFormat="1" applyFont="1" applyFill="1" applyBorder="1" applyAlignment="1">
      <alignment horizontal="right" vertical="center"/>
    </xf>
    <xf numFmtId="0" fontId="14" fillId="3" borderId="13" xfId="0" applyFont="1" applyFill="1" applyBorder="1" applyAlignment="1">
      <alignment horizontal="left" vertical="center" indent="1"/>
    </xf>
    <xf numFmtId="176" fontId="17" fillId="0" borderId="1" xfId="4" applyNumberFormat="1" applyFont="1" applyFill="1" applyBorder="1" applyAlignment="1">
      <alignment horizontal="center" vertical="center"/>
    </xf>
    <xf numFmtId="49" fontId="11" fillId="2" borderId="1" xfId="0" applyNumberFormat="1" applyFont="1" applyFill="1" applyBorder="1" applyAlignment="1">
      <alignment vertical="center"/>
    </xf>
    <xf numFmtId="180" fontId="26" fillId="0" borderId="0" xfId="8" applyNumberFormat="1" applyFont="1" applyAlignment="1">
      <alignment horizontal="center"/>
    </xf>
    <xf numFmtId="0" fontId="15" fillId="0" borderId="0" xfId="8" applyFont="1" applyAlignment="1">
      <alignment horizontal="center"/>
    </xf>
    <xf numFmtId="0" fontId="15" fillId="0" borderId="0" xfId="8" applyFont="1"/>
    <xf numFmtId="0" fontId="27" fillId="0" borderId="0" xfId="8" applyFont="1" applyBorder="1" applyAlignment="1">
      <alignment horizontal="center" vertical="center"/>
    </xf>
    <xf numFmtId="0" fontId="15" fillId="0" borderId="0" xfId="8" applyFont="1" applyBorder="1"/>
    <xf numFmtId="176" fontId="15" fillId="0" borderId="0" xfId="8" applyNumberFormat="1" applyFont="1" applyBorder="1"/>
    <xf numFmtId="180" fontId="15" fillId="0" borderId="0" xfId="8" applyNumberFormat="1" applyFont="1" applyAlignment="1">
      <alignment horizontal="center" vertical="center"/>
    </xf>
    <xf numFmtId="0" fontId="14" fillId="0" borderId="0" xfId="8" applyFont="1" applyAlignment="1">
      <alignment horizontal="left"/>
    </xf>
    <xf numFmtId="0" fontId="17" fillId="0" borderId="0" xfId="8" applyFont="1" applyAlignment="1">
      <alignment horizontal="right"/>
    </xf>
    <xf numFmtId="0" fontId="14" fillId="0" borderId="0" xfId="17" applyFont="1" applyBorder="1"/>
    <xf numFmtId="0" fontId="66" fillId="0" borderId="0" xfId="0" applyFont="1" applyFill="1" applyBorder="1" applyAlignment="1">
      <alignment vertical="center" wrapText="1"/>
    </xf>
    <xf numFmtId="0" fontId="38" fillId="0" borderId="1" xfId="0" applyFont="1" applyBorder="1" applyAlignment="1">
      <alignment horizontal="center" wrapText="1"/>
    </xf>
    <xf numFmtId="176" fontId="40" fillId="0" borderId="1" xfId="0" applyNumberFormat="1" applyFont="1" applyBorder="1" applyAlignment="1">
      <alignment horizontal="center" wrapText="1"/>
    </xf>
    <xf numFmtId="0" fontId="39" fillId="0" borderId="1" xfId="0" applyFont="1" applyBorder="1" applyAlignment="1">
      <alignment horizontal="left" wrapText="1"/>
    </xf>
    <xf numFmtId="176" fontId="39" fillId="0" borderId="1" xfId="0" applyNumberFormat="1" applyFont="1" applyBorder="1" applyAlignment="1">
      <alignment horizontal="center" wrapText="1"/>
    </xf>
    <xf numFmtId="0" fontId="8" fillId="0" borderId="1" xfId="0" applyFont="1" applyBorder="1" applyAlignment="1">
      <alignment horizontal="left" wrapText="1"/>
    </xf>
    <xf numFmtId="0" fontId="6" fillId="0" borderId="1" xfId="17" applyFont="1" applyBorder="1" applyAlignment="1">
      <alignment horizontal="center" wrapText="1"/>
    </xf>
    <xf numFmtId="177" fontId="39" fillId="0" borderId="1" xfId="0" applyNumberFormat="1" applyFont="1" applyBorder="1" applyAlignment="1">
      <alignment horizontal="center" vertical="center" wrapText="1"/>
    </xf>
    <xf numFmtId="176" fontId="17" fillId="0" borderId="1" xfId="15" applyNumberFormat="1" applyFont="1" applyBorder="1" applyAlignment="1">
      <alignment horizontal="center" vertical="center" wrapText="1" shrinkToFit="1"/>
    </xf>
    <xf numFmtId="176" fontId="18" fillId="3" borderId="1" xfId="20" applyNumberFormat="1" applyFont="1" applyFill="1" applyBorder="1" applyAlignment="1">
      <alignment horizontal="center" vertical="center"/>
    </xf>
    <xf numFmtId="0" fontId="16" fillId="3" borderId="1" xfId="20" applyFont="1" applyFill="1" applyBorder="1" applyAlignment="1">
      <alignment horizontal="center" vertical="center"/>
    </xf>
    <xf numFmtId="177" fontId="6" fillId="0" borderId="1" xfId="15" applyNumberFormat="1" applyFont="1" applyBorder="1" applyAlignment="1">
      <alignment horizontal="center" vertical="center" wrapText="1"/>
    </xf>
    <xf numFmtId="0" fontId="16" fillId="0" borderId="14" xfId="4" applyFont="1" applyBorder="1" applyAlignment="1">
      <alignment horizontal="center" vertical="center"/>
    </xf>
    <xf numFmtId="0" fontId="38" fillId="0" borderId="14" xfId="4" applyFont="1" applyBorder="1" applyAlignment="1">
      <alignment horizontal="center" vertical="center" wrapText="1"/>
    </xf>
    <xf numFmtId="176" fontId="18" fillId="0" borderId="14" xfId="4" applyNumberFormat="1" applyFont="1" applyFill="1" applyBorder="1" applyAlignment="1">
      <alignment horizontal="center" vertical="center" wrapText="1" shrinkToFit="1"/>
    </xf>
    <xf numFmtId="177" fontId="40"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5" fillId="0" borderId="1" xfId="0" applyFont="1" applyBorder="1" applyAlignment="1">
      <alignment horizontal="center" vertical="center" wrapText="1"/>
    </xf>
    <xf numFmtId="176" fontId="8" fillId="0" borderId="1" xfId="0" applyNumberFormat="1" applyFont="1" applyFill="1" applyBorder="1" applyAlignment="1">
      <alignment horizontal="center"/>
    </xf>
    <xf numFmtId="180" fontId="18" fillId="0" borderId="1" xfId="8" applyNumberFormat="1" applyFont="1" applyBorder="1" applyAlignment="1">
      <alignment horizontal="center" vertical="center" wrapText="1"/>
    </xf>
    <xf numFmtId="176" fontId="17" fillId="0" borderId="1" xfId="8" applyNumberFormat="1" applyFont="1" applyFill="1" applyBorder="1" applyAlignment="1">
      <alignment horizontal="center" vertical="center" wrapText="1"/>
    </xf>
    <xf numFmtId="177" fontId="63" fillId="0" borderId="1" xfId="8" applyNumberFormat="1" applyFont="1" applyFill="1" applyBorder="1" applyAlignment="1">
      <alignment horizontal="center" vertical="center" wrapText="1"/>
    </xf>
    <xf numFmtId="0" fontId="63" fillId="0" borderId="1" xfId="8" applyFont="1" applyFill="1" applyBorder="1" applyAlignment="1">
      <alignment vertical="center" wrapText="1"/>
    </xf>
    <xf numFmtId="0" fontId="44" fillId="0" borderId="1" xfId="8" applyNumberFormat="1" applyFont="1" applyFill="1" applyBorder="1" applyAlignment="1">
      <alignment horizontal="left" vertical="center" wrapText="1" indent="1"/>
    </xf>
    <xf numFmtId="0" fontId="16" fillId="0" borderId="1" xfId="8" applyFont="1" applyBorder="1" applyAlignment="1">
      <alignment horizontal="center" vertical="center"/>
    </xf>
    <xf numFmtId="0" fontId="64" fillId="0" borderId="1" xfId="8" applyNumberFormat="1" applyFont="1" applyFill="1" applyBorder="1" applyAlignment="1">
      <alignment horizontal="left" vertical="center" wrapText="1" indent="1"/>
    </xf>
    <xf numFmtId="0" fontId="16" fillId="0" borderId="1" xfId="23" applyFont="1" applyBorder="1" applyAlignment="1">
      <alignment horizontal="center" vertical="center" wrapText="1"/>
    </xf>
    <xf numFmtId="0" fontId="18" fillId="0" borderId="1" xfId="23" applyFont="1" applyBorder="1" applyAlignment="1">
      <alignment horizontal="center" vertical="center" wrapText="1"/>
    </xf>
    <xf numFmtId="0" fontId="16" fillId="0" borderId="1" xfId="13" applyFont="1" applyBorder="1" applyAlignment="1">
      <alignment horizontal="center" vertical="center"/>
    </xf>
    <xf numFmtId="177" fontId="18" fillId="0" borderId="1" xfId="13" applyNumberFormat="1" applyFont="1" applyBorder="1" applyAlignment="1">
      <alignment horizontal="center" vertical="center"/>
    </xf>
    <xf numFmtId="0" fontId="17" fillId="0" borderId="1" xfId="21" applyNumberFormat="1" applyFont="1" applyFill="1" applyBorder="1" applyAlignment="1">
      <alignment vertical="center" shrinkToFit="1"/>
    </xf>
    <xf numFmtId="177" fontId="17" fillId="0" borderId="1" xfId="13" applyNumberFormat="1" applyFont="1" applyBorder="1" applyAlignment="1">
      <alignment horizontal="center" vertical="center"/>
    </xf>
    <xf numFmtId="177" fontId="17" fillId="0" borderId="1" xfId="13" applyNumberFormat="1" applyFont="1" applyFill="1" applyBorder="1" applyAlignment="1">
      <alignment horizontal="center" vertical="center"/>
    </xf>
    <xf numFmtId="0" fontId="7" fillId="0" borderId="1" xfId="8" applyFont="1" applyBorder="1" applyAlignment="1">
      <alignment horizontal="center" vertical="center" wrapText="1"/>
    </xf>
    <xf numFmtId="0" fontId="6" fillId="0" borderId="1" xfId="8" applyFont="1" applyBorder="1" applyAlignment="1">
      <alignment horizontal="center" vertical="center" wrapText="1"/>
    </xf>
    <xf numFmtId="0" fontId="8" fillId="0" borderId="1" xfId="8" applyFont="1" applyBorder="1" applyAlignment="1">
      <alignment horizontal="left" vertical="center" wrapText="1"/>
    </xf>
    <xf numFmtId="0" fontId="35" fillId="0" borderId="1" xfId="8" applyFont="1" applyBorder="1" applyAlignment="1">
      <alignment horizontal="left" vertical="center" wrapText="1"/>
    </xf>
    <xf numFmtId="0" fontId="17" fillId="0" borderId="1" xfId="8" applyFont="1" applyBorder="1" applyAlignment="1">
      <alignment horizontal="center" vertical="center" wrapText="1"/>
    </xf>
    <xf numFmtId="0" fontId="9" fillId="0" borderId="1" xfId="8" applyFont="1" applyBorder="1" applyAlignment="1">
      <alignment horizontal="left" vertical="center" wrapText="1"/>
    </xf>
    <xf numFmtId="0" fontId="14" fillId="0" borderId="1" xfId="8" applyFont="1" applyBorder="1" applyAlignment="1">
      <alignment horizontal="left" vertical="center" wrapText="1"/>
    </xf>
    <xf numFmtId="176" fontId="17" fillId="0" borderId="1" xfId="8" applyNumberFormat="1" applyFont="1" applyBorder="1" applyAlignment="1">
      <alignment horizontal="center" vertical="center" wrapText="1"/>
    </xf>
    <xf numFmtId="0" fontId="35" fillId="0" borderId="1" xfId="8" applyFont="1" applyBorder="1" applyAlignment="1">
      <alignment vertical="center" wrapText="1"/>
    </xf>
    <xf numFmtId="0" fontId="3" fillId="0" borderId="0" xfId="11" applyFont="1" applyBorder="1"/>
    <xf numFmtId="0" fontId="15" fillId="0" borderId="0" xfId="7" applyFont="1" applyBorder="1" applyAlignment="1">
      <alignment vertical="center" wrapText="1"/>
    </xf>
    <xf numFmtId="176" fontId="18" fillId="0" borderId="15" xfId="11" applyNumberFormat="1" applyFont="1" applyBorder="1" applyAlignment="1">
      <alignment horizontal="center" vertical="center" wrapText="1"/>
    </xf>
    <xf numFmtId="0" fontId="38" fillId="0" borderId="2" xfId="11" applyFont="1" applyBorder="1" applyAlignment="1">
      <alignment horizontal="justify" vertical="center" wrapText="1"/>
    </xf>
    <xf numFmtId="0" fontId="3" fillId="0" borderId="1" xfId="11" applyFont="1" applyBorder="1"/>
    <xf numFmtId="0" fontId="18" fillId="0" borderId="1" xfId="7" applyFont="1" applyBorder="1" applyAlignment="1">
      <alignment horizontal="center" vertical="center" wrapText="1"/>
    </xf>
    <xf numFmtId="177" fontId="17" fillId="0" borderId="1" xfId="4" applyNumberFormat="1" applyFont="1" applyBorder="1" applyAlignment="1">
      <alignment horizontal="center" vertical="center"/>
    </xf>
    <xf numFmtId="0" fontId="40" fillId="0" borderId="1" xfId="8" applyFont="1" applyBorder="1" applyAlignment="1">
      <alignment horizontal="center" wrapText="1"/>
    </xf>
    <xf numFmtId="0" fontId="6" fillId="0" borderId="1" xfId="8" applyFont="1" applyBorder="1" applyAlignment="1">
      <alignment horizontal="center" wrapText="1"/>
    </xf>
    <xf numFmtId="0" fontId="8" fillId="0" borderId="1" xfId="8" applyFont="1" applyBorder="1" applyAlignment="1">
      <alignment horizontal="left" wrapText="1"/>
    </xf>
    <xf numFmtId="0" fontId="39" fillId="0" borderId="1" xfId="8" applyFont="1" applyBorder="1" applyAlignment="1">
      <alignment horizontal="center" wrapText="1"/>
    </xf>
    <xf numFmtId="0" fontId="16" fillId="0" borderId="1" xfId="0" applyFont="1" applyBorder="1" applyAlignment="1"/>
    <xf numFmtId="0" fontId="8" fillId="0" borderId="1" xfId="37" applyFont="1" applyBorder="1" applyAlignment="1">
      <alignment horizontal="center" wrapText="1"/>
    </xf>
    <xf numFmtId="0" fontId="9" fillId="0" borderId="1" xfId="8" applyFont="1" applyBorder="1" applyAlignment="1">
      <alignment horizontal="left" wrapText="1"/>
    </xf>
    <xf numFmtId="0" fontId="39" fillId="0" borderId="1" xfId="8" applyFont="1" applyBorder="1" applyAlignment="1">
      <alignment horizontal="left" wrapText="1"/>
    </xf>
    <xf numFmtId="0" fontId="8" fillId="0" borderId="1" xfId="37" applyFont="1" applyFill="1" applyBorder="1" applyAlignment="1">
      <alignment horizontal="center" wrapText="1"/>
    </xf>
    <xf numFmtId="0" fontId="9" fillId="0" borderId="1" xfId="0" applyFont="1" applyBorder="1" applyAlignment="1">
      <alignment horizontal="left" vertical="center" wrapText="1"/>
    </xf>
    <xf numFmtId="0" fontId="14" fillId="0" borderId="1" xfId="4" applyFont="1" applyBorder="1" applyAlignment="1">
      <alignment horizontal="left" indent="3"/>
    </xf>
    <xf numFmtId="0" fontId="35" fillId="0" borderId="1" xfId="8" applyFont="1" applyBorder="1" applyAlignment="1">
      <alignment horizontal="left" wrapText="1" indent="3"/>
    </xf>
    <xf numFmtId="0" fontId="7" fillId="0" borderId="1" xfId="8" applyFont="1" applyBorder="1" applyAlignment="1">
      <alignment horizontal="left" wrapText="1"/>
    </xf>
    <xf numFmtId="0" fontId="6" fillId="0" borderId="1" xfId="37" applyFont="1" applyBorder="1" applyAlignment="1">
      <alignment horizontal="center" wrapText="1"/>
    </xf>
    <xf numFmtId="0" fontId="40" fillId="0" borderId="1" xfId="8" applyFont="1" applyFill="1" applyBorder="1" applyAlignment="1">
      <alignment horizontal="center" wrapText="1"/>
    </xf>
    <xf numFmtId="177" fontId="17" fillId="0" borderId="0" xfId="4" applyNumberFormat="1" applyFont="1"/>
    <xf numFmtId="0" fontId="3" fillId="0" borderId="1" xfId="0" applyFont="1" applyBorder="1" applyAlignment="1">
      <alignment horizontal="left" vertical="center"/>
    </xf>
    <xf numFmtId="177" fontId="17" fillId="0" borderId="1" xfId="0" applyNumberFormat="1" applyFont="1" applyBorder="1" applyAlignment="1">
      <alignment horizontal="center" vertical="center" shrinkToFit="1"/>
    </xf>
    <xf numFmtId="0" fontId="3" fillId="0" borderId="1" xfId="0" applyFont="1" applyBorder="1" applyAlignment="1">
      <alignment horizontal="left" vertical="center" shrinkToFit="1"/>
    </xf>
    <xf numFmtId="0" fontId="3" fillId="0" borderId="0" xfId="5" applyFont="1">
      <alignment vertical="center"/>
    </xf>
    <xf numFmtId="0" fontId="38" fillId="0" borderId="1" xfId="8" applyFont="1" applyBorder="1" applyAlignment="1">
      <alignment horizontal="center" vertical="center" wrapText="1"/>
    </xf>
    <xf numFmtId="0" fontId="3" fillId="0" borderId="1" xfId="16" applyFont="1" applyBorder="1" applyAlignment="1">
      <alignment horizontal="left" vertical="center" shrinkToFit="1"/>
    </xf>
    <xf numFmtId="0" fontId="8" fillId="0" borderId="1" xfId="26" applyFont="1" applyBorder="1" applyAlignment="1">
      <alignment horizontal="left" vertical="center" wrapText="1"/>
    </xf>
    <xf numFmtId="0" fontId="16" fillId="0" borderId="1" xfId="8" applyFont="1" applyBorder="1" applyAlignment="1">
      <alignment vertical="center"/>
    </xf>
    <xf numFmtId="0" fontId="8" fillId="0" borderId="1" xfId="26" applyFont="1" applyBorder="1" applyAlignment="1">
      <alignment horizontal="left" vertical="center" wrapText="1" indent="1"/>
    </xf>
    <xf numFmtId="0" fontId="39" fillId="0" borderId="1" xfId="8" applyFont="1" applyBorder="1" applyAlignment="1">
      <alignment horizontal="left" vertical="center" wrapText="1"/>
    </xf>
    <xf numFmtId="0" fontId="8" fillId="0" borderId="1" xfId="8" applyFont="1" applyBorder="1" applyAlignment="1">
      <alignment horizontal="left" vertical="center" wrapText="1" indent="1"/>
    </xf>
    <xf numFmtId="0" fontId="9" fillId="0" borderId="1" xfId="8" applyFont="1" applyBorder="1" applyAlignment="1">
      <alignment horizontal="left" vertical="center" wrapText="1" indent="1"/>
    </xf>
    <xf numFmtId="0" fontId="17" fillId="0" borderId="1" xfId="8" applyFont="1" applyBorder="1" applyAlignment="1">
      <alignment horizontal="center" vertical="center"/>
    </xf>
    <xf numFmtId="0" fontId="16" fillId="0" borderId="1" xfId="8" applyFont="1" applyBorder="1" applyAlignment="1">
      <alignment horizontal="left" vertical="center"/>
    </xf>
    <xf numFmtId="0" fontId="39" fillId="0" borderId="1" xfId="8" applyFont="1" applyBorder="1" applyAlignment="1">
      <alignment horizontal="left" vertical="center" wrapText="1" indent="1"/>
    </xf>
    <xf numFmtId="0" fontId="8" fillId="0" borderId="1" xfId="8" applyFont="1" applyFill="1" applyBorder="1" applyAlignment="1">
      <alignment horizontal="center" vertical="center" wrapText="1"/>
    </xf>
    <xf numFmtId="177" fontId="40" fillId="0" borderId="1" xfId="8"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1" xfId="8" applyNumberFormat="1" applyFont="1" applyBorder="1" applyAlignment="1">
      <alignment horizontal="center" vertical="center" wrapText="1"/>
    </xf>
    <xf numFmtId="0" fontId="14" fillId="0" borderId="1" xfId="8" applyFont="1" applyBorder="1" applyAlignment="1">
      <alignment horizontal="left" vertical="center" indent="1"/>
    </xf>
    <xf numFmtId="177" fontId="18" fillId="0" borderId="1" xfId="8" applyNumberFormat="1" applyFont="1" applyBorder="1" applyAlignment="1">
      <alignment horizontal="center" vertical="center" wrapText="1"/>
    </xf>
    <xf numFmtId="177" fontId="17" fillId="0" borderId="1" xfId="8" applyNumberFormat="1" applyFont="1" applyBorder="1" applyAlignment="1">
      <alignment horizontal="center" vertical="center" wrapText="1"/>
    </xf>
    <xf numFmtId="0" fontId="9" fillId="0" borderId="1" xfId="8" applyFont="1" applyBorder="1" applyAlignment="1">
      <alignment vertical="center" wrapText="1"/>
    </xf>
    <xf numFmtId="176" fontId="18" fillId="0" borderId="1" xfId="0" applyNumberFormat="1" applyFont="1" applyBorder="1" applyAlignment="1">
      <alignment horizontal="center" vertical="center"/>
    </xf>
    <xf numFmtId="176" fontId="17" fillId="0" borderId="0" xfId="4" applyNumberFormat="1" applyFont="1" applyFill="1" applyAlignment="1">
      <alignment horizontal="right" vertical="center"/>
    </xf>
    <xf numFmtId="0" fontId="67" fillId="0" borderId="0" xfId="0" applyFont="1" applyAlignment="1">
      <alignment horizontal="center" vertical="center" wrapText="1"/>
    </xf>
    <xf numFmtId="0" fontId="67" fillId="0" borderId="0" xfId="0" applyFont="1" applyAlignment="1">
      <alignment horizontal="center" vertical="center"/>
    </xf>
    <xf numFmtId="0" fontId="49" fillId="0" borderId="0" xfId="0" applyFont="1" applyAlignment="1">
      <alignment horizontal="center" vertical="center"/>
    </xf>
    <xf numFmtId="0" fontId="11" fillId="0" borderId="0" xfId="4" applyFont="1" applyBorder="1" applyAlignment="1">
      <alignment horizontal="left" vertical="center" wrapText="1"/>
    </xf>
    <xf numFmtId="0" fontId="4" fillId="0" borderId="0" xfId="4" applyFont="1" applyBorder="1" applyAlignment="1">
      <alignment horizontal="center" vertical="center" wrapText="1"/>
    </xf>
    <xf numFmtId="0" fontId="37" fillId="0" borderId="0" xfId="4" applyFont="1" applyBorder="1" applyAlignment="1">
      <alignment horizontal="center" vertical="center" wrapText="1"/>
    </xf>
    <xf numFmtId="0" fontId="35" fillId="0" borderId="0" xfId="4" applyFont="1" applyBorder="1" applyAlignment="1">
      <alignment horizontal="right" wrapText="1"/>
    </xf>
    <xf numFmtId="0" fontId="38" fillId="0" borderId="1" xfId="4" applyFont="1" applyBorder="1" applyAlignment="1">
      <alignment horizontal="center" vertical="center" wrapText="1"/>
    </xf>
    <xf numFmtId="0" fontId="6" fillId="0" borderId="1" xfId="4" applyFont="1" applyBorder="1" applyAlignment="1">
      <alignment horizontal="center" vertical="center" wrapText="1"/>
    </xf>
    <xf numFmtId="0" fontId="40" fillId="0" borderId="1" xfId="4" applyFont="1" applyBorder="1" applyAlignment="1">
      <alignment horizontal="center" vertical="center" wrapText="1"/>
    </xf>
    <xf numFmtId="0" fontId="35" fillId="0" borderId="0" xfId="8" applyFont="1" applyBorder="1" applyAlignment="1">
      <alignment horizontal="left" wrapText="1"/>
    </xf>
    <xf numFmtId="0" fontId="4" fillId="0" borderId="0" xfId="8" applyFont="1" applyBorder="1" applyAlignment="1">
      <alignment horizontal="center" vertical="center" wrapText="1"/>
    </xf>
    <xf numFmtId="0" fontId="37" fillId="0" borderId="0" xfId="8" applyFont="1" applyBorder="1" applyAlignment="1">
      <alignment horizontal="center" vertical="center" wrapText="1"/>
    </xf>
    <xf numFmtId="0" fontId="20" fillId="0" borderId="0" xfId="8" applyFont="1" applyBorder="1" applyAlignment="1">
      <alignment vertical="center" wrapText="1"/>
    </xf>
    <xf numFmtId="0" fontId="35" fillId="0" borderId="0" xfId="17" applyFont="1" applyBorder="1" applyAlignment="1">
      <alignment horizontal="justify" wrapText="1"/>
    </xf>
    <xf numFmtId="0" fontId="4" fillId="0" borderId="0" xfId="17" applyFont="1" applyBorder="1" applyAlignment="1">
      <alignment horizontal="center" vertical="center" wrapText="1"/>
    </xf>
    <xf numFmtId="0" fontId="37" fillId="0" borderId="0" xfId="17" applyFont="1" applyBorder="1" applyAlignment="1">
      <alignment horizontal="center" vertical="center" wrapText="1"/>
    </xf>
    <xf numFmtId="0" fontId="35" fillId="0" borderId="0" xfId="17" applyFont="1" applyBorder="1" applyAlignment="1">
      <alignment horizontal="right" wrapText="1"/>
    </xf>
    <xf numFmtId="0" fontId="15" fillId="0" borderId="0" xfId="17" applyFont="1" applyBorder="1" applyAlignment="1">
      <alignment horizontal="left" wrapText="1"/>
    </xf>
    <xf numFmtId="0" fontId="66" fillId="0" borderId="3" xfId="0" applyFont="1" applyFill="1" applyBorder="1" applyAlignment="1">
      <alignment horizontal="left" vertical="center" wrapText="1"/>
    </xf>
    <xf numFmtId="0" fontId="35" fillId="0" borderId="0" xfId="8" applyFont="1" applyBorder="1" applyAlignment="1">
      <alignment horizontal="right" wrapText="1"/>
    </xf>
    <xf numFmtId="0" fontId="15" fillId="0" borderId="0" xfId="8" applyFont="1" applyBorder="1" applyAlignment="1">
      <alignment horizontal="left" vertical="center" wrapText="1"/>
    </xf>
    <xf numFmtId="0" fontId="4" fillId="0" borderId="0" xfId="15" applyFont="1" applyBorder="1" applyAlignment="1">
      <alignment horizontal="center" vertical="center" wrapText="1"/>
    </xf>
    <xf numFmtId="0" fontId="37" fillId="0" borderId="0" xfId="15" applyFont="1" applyBorder="1" applyAlignment="1">
      <alignment horizontal="center" vertical="center" wrapText="1"/>
    </xf>
    <xf numFmtId="0" fontId="35" fillId="0" borderId="0" xfId="15" applyFont="1" applyBorder="1" applyAlignment="1">
      <alignment horizontal="left" wrapText="1"/>
    </xf>
    <xf numFmtId="0" fontId="11" fillId="0" borderId="0" xfId="15" applyFont="1" applyBorder="1" applyAlignment="1">
      <alignment horizontal="left" vertical="center"/>
    </xf>
    <xf numFmtId="0" fontId="9" fillId="0" borderId="0" xfId="4" applyFont="1" applyBorder="1" applyAlignment="1">
      <alignment horizontal="left" wrapText="1"/>
    </xf>
    <xf numFmtId="0" fontId="39" fillId="0" borderId="0" xfId="4" applyFont="1" applyBorder="1" applyAlignment="1">
      <alignment horizontal="left" wrapText="1"/>
    </xf>
    <xf numFmtId="0" fontId="4" fillId="0" borderId="0" xfId="0" applyFont="1" applyBorder="1" applyAlignment="1">
      <alignment horizontal="center" vertical="center" wrapText="1"/>
    </xf>
    <xf numFmtId="0" fontId="4" fillId="0" borderId="0" xfId="16" applyFont="1" applyBorder="1" applyAlignment="1">
      <alignment horizontal="center" vertical="center" wrapText="1"/>
    </xf>
    <xf numFmtId="0" fontId="37" fillId="0" borderId="0" xfId="16" applyFont="1" applyBorder="1" applyAlignment="1">
      <alignment horizontal="center" vertical="center" wrapText="1"/>
    </xf>
    <xf numFmtId="0" fontId="35" fillId="0" borderId="0" xfId="16" applyFont="1" applyBorder="1" applyAlignment="1">
      <alignment horizontal="right" wrapText="1"/>
    </xf>
    <xf numFmtId="0" fontId="38" fillId="0" borderId="1" xfId="16" applyFont="1" applyBorder="1" applyAlignment="1">
      <alignment horizontal="center" vertical="center" wrapText="1"/>
    </xf>
    <xf numFmtId="0" fontId="6" fillId="0" borderId="1" xfId="16" applyFont="1" applyBorder="1" applyAlignment="1">
      <alignment horizontal="center" vertical="center" wrapText="1"/>
    </xf>
    <xf numFmtId="0" fontId="40" fillId="0" borderId="1" xfId="16" applyFont="1" applyBorder="1" applyAlignment="1">
      <alignment horizontal="center" vertical="center" wrapText="1"/>
    </xf>
    <xf numFmtId="0" fontId="4" fillId="0" borderId="0" xfId="4" applyFont="1" applyAlignment="1">
      <alignment horizontal="center" vertical="center" wrapText="1"/>
    </xf>
    <xf numFmtId="0" fontId="23" fillId="2" borderId="0" xfId="20" applyFont="1" applyFill="1" applyBorder="1" applyAlignment="1">
      <alignment horizontal="center" vertical="center"/>
    </xf>
    <xf numFmtId="0" fontId="35" fillId="0" borderId="0" xfId="9" applyFont="1" applyBorder="1" applyAlignment="1">
      <alignment horizontal="left" wrapText="1"/>
    </xf>
    <xf numFmtId="0" fontId="4" fillId="0" borderId="0" xfId="9" applyFont="1" applyBorder="1" applyAlignment="1">
      <alignment horizontal="center" vertical="center" wrapText="1"/>
    </xf>
    <xf numFmtId="0" fontId="37" fillId="0" borderId="0" xfId="9" applyFont="1" applyBorder="1" applyAlignment="1">
      <alignment horizontal="center" vertical="center" wrapText="1"/>
    </xf>
    <xf numFmtId="0" fontId="20" fillId="0" borderId="3" xfId="9" applyFont="1" applyBorder="1" applyAlignment="1">
      <alignment horizontal="left" vertical="center" wrapText="1"/>
    </xf>
    <xf numFmtId="0" fontId="20" fillId="0" borderId="0" xfId="9" applyFont="1" applyBorder="1" applyAlignment="1">
      <alignment vertical="center" wrapText="1"/>
    </xf>
    <xf numFmtId="49" fontId="23" fillId="0" borderId="0" xfId="9" applyNumberFormat="1" applyFont="1" applyFill="1" applyAlignment="1">
      <alignment horizontal="center" vertical="center"/>
    </xf>
    <xf numFmtId="0" fontId="3" fillId="0" borderId="3" xfId="9" applyFont="1" applyFill="1" applyBorder="1" applyAlignment="1">
      <alignment horizontal="left" vertical="center" wrapText="1"/>
    </xf>
    <xf numFmtId="0" fontId="25" fillId="0" borderId="0" xfId="16" applyFont="1" applyBorder="1" applyAlignment="1">
      <alignment horizontal="center" vertical="center" wrapText="1"/>
    </xf>
    <xf numFmtId="0" fontId="39" fillId="0" borderId="0" xfId="4" applyFont="1" applyBorder="1" applyAlignment="1">
      <alignment horizontal="right" wrapText="1"/>
    </xf>
    <xf numFmtId="0" fontId="19" fillId="0" borderId="0" xfId="8" applyFont="1" applyBorder="1" applyAlignment="1">
      <alignment horizontal="left" vertical="center" wrapText="1"/>
    </xf>
    <xf numFmtId="0" fontId="4" fillId="0" borderId="0" xfId="4" applyFont="1" applyBorder="1" applyAlignment="1">
      <alignment horizontal="center" vertical="center"/>
    </xf>
    <xf numFmtId="0" fontId="38" fillId="0" borderId="1" xfId="4" applyFont="1" applyBorder="1" applyAlignment="1">
      <alignment horizontal="center" vertical="center"/>
    </xf>
    <xf numFmtId="0" fontId="38" fillId="0" borderId="1" xfId="0" applyFont="1" applyBorder="1" applyAlignment="1">
      <alignment horizontal="center" vertical="center"/>
    </xf>
    <xf numFmtId="0" fontId="25" fillId="0" borderId="0" xfId="8" applyFont="1" applyBorder="1" applyAlignment="1">
      <alignment horizontal="center" vertical="center" wrapText="1"/>
    </xf>
    <xf numFmtId="0" fontId="14" fillId="0" borderId="11" xfId="8" applyFont="1" applyBorder="1" applyAlignment="1">
      <alignment horizontal="right" vertical="center"/>
    </xf>
    <xf numFmtId="0" fontId="38" fillId="0" borderId="1" xfId="8" applyFont="1" applyBorder="1" applyAlignment="1">
      <alignment horizontal="center" vertical="center" wrapText="1"/>
    </xf>
    <xf numFmtId="0" fontId="25" fillId="0" borderId="0" xfId="22" applyNumberFormat="1" applyFont="1" applyFill="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4" fillId="0" borderId="0" xfId="11" applyFont="1" applyBorder="1" applyAlignment="1">
      <alignment horizontal="center" vertical="center" wrapText="1"/>
    </xf>
    <xf numFmtId="0" fontId="37" fillId="0" borderId="0" xfId="11" applyFont="1" applyBorder="1" applyAlignment="1">
      <alignment horizontal="center" vertical="center" wrapText="1"/>
    </xf>
    <xf numFmtId="0" fontId="23" fillId="0" borderId="0" xfId="4" applyFont="1" applyAlignment="1">
      <alignment horizontal="center" vertical="center"/>
    </xf>
    <xf numFmtId="0" fontId="25" fillId="0" borderId="0" xfId="4" applyFont="1" applyAlignment="1">
      <alignment horizontal="center" vertical="center"/>
    </xf>
    <xf numFmtId="0" fontId="35" fillId="0" borderId="0" xfId="11" applyFont="1" applyBorder="1" applyAlignment="1">
      <alignment horizontal="left" wrapText="1"/>
    </xf>
    <xf numFmtId="0" fontId="15" fillId="0" borderId="0" xfId="7" applyFont="1" applyBorder="1" applyAlignment="1">
      <alignment horizontal="left" vertical="center" wrapText="1"/>
    </xf>
    <xf numFmtId="0" fontId="20" fillId="0" borderId="0" xfId="11" applyFont="1" applyBorder="1" applyAlignment="1">
      <alignment vertical="center" wrapText="1"/>
    </xf>
  </cellXfs>
  <cellStyles count="56">
    <cellStyle name="no dec" xfId="27"/>
    <cellStyle name="Normal_APR" xfId="28"/>
    <cellStyle name="百分比 2" xfId="1"/>
    <cellStyle name="百分比 3" xfId="2"/>
    <cellStyle name="常规" xfId="0" builtinId="0"/>
    <cellStyle name="常规 10" xfId="3"/>
    <cellStyle name="常规 2" xfId="4"/>
    <cellStyle name="常规 2 2" xfId="5"/>
    <cellStyle name="常规 2 2 2 4" xfId="6"/>
    <cellStyle name="常规 2 2 2 4 2" xfId="7"/>
    <cellStyle name="常规 2 2 2 4 2 2" xfId="8"/>
    <cellStyle name="常规 2 2 2 4 2 2 2" xfId="9"/>
    <cellStyle name="常规 2 2 2 4 3" xfId="10"/>
    <cellStyle name="常规 2 2 2 4 3 2" xfId="11"/>
    <cellStyle name="常规 2 3 2 2" xfId="12"/>
    <cellStyle name="常规 2 3 2 2 2" xfId="13"/>
    <cellStyle name="常规 2 3 2 2 2 2" xfId="14"/>
    <cellStyle name="常规 2 3 2 2 3" xfId="29"/>
    <cellStyle name="常规 2 3 2 2 3 2" xfId="30"/>
    <cellStyle name="常规 2 3 2 2_江苏省2014年预算执行情况、江苏省2015年预算（草案）(样表)" xfId="15"/>
    <cellStyle name="常规 2 3 2 2_江苏省2014年预算执行情况、江苏省2015年预算（草案）(样表) 2" xfId="16"/>
    <cellStyle name="常规 3" xfId="17"/>
    <cellStyle name="常规 3 2" xfId="18"/>
    <cellStyle name="常规 4" xfId="19"/>
    <cellStyle name="常规 4 2" xfId="26"/>
    <cellStyle name="常规 5" xfId="20"/>
    <cellStyle name="常规 5 2" xfId="31"/>
    <cellStyle name="常规 6" xfId="32"/>
    <cellStyle name="常规 7 2" xfId="21"/>
    <cellStyle name="常规 7 2 2" xfId="33"/>
    <cellStyle name="常规 7 2 2 2" xfId="34"/>
    <cellStyle name="常规 8" xfId="22"/>
    <cellStyle name="常规 87" xfId="35"/>
    <cellStyle name="常规 87 2" xfId="36"/>
    <cellStyle name="常规 89" xfId="37"/>
    <cellStyle name="常规_2001预算" xfId="23"/>
    <cellStyle name="超级链接" xfId="38"/>
    <cellStyle name="后继超级链接" xfId="39"/>
    <cellStyle name="解释性文本 2" xfId="24"/>
    <cellStyle name="콤마 [0]_BOILER-CO1" xfId="40"/>
    <cellStyle name="콤마_BOILER-CO1" xfId="41"/>
    <cellStyle name="통화 [0]_BOILER-CO1" xfId="42"/>
    <cellStyle name="통화_BOILER-CO1" xfId="43"/>
    <cellStyle name="표준_0N-HANDLING " xfId="44"/>
    <cellStyle name="霓付 [0]_97MBO" xfId="45"/>
    <cellStyle name="霓付_97MBO" xfId="46"/>
    <cellStyle name="烹拳 [0]_97MBO" xfId="47"/>
    <cellStyle name="烹拳_97MBO" xfId="48"/>
    <cellStyle name="普通_ 白土" xfId="49"/>
    <cellStyle name="千分位[0]_ 白土" xfId="50"/>
    <cellStyle name="千分位_ 白土" xfId="51"/>
    <cellStyle name="千位[0]_1" xfId="52"/>
    <cellStyle name="千位_1" xfId="53"/>
    <cellStyle name="钎霖_laroux" xfId="54"/>
    <cellStyle name="未定义" xfId="55"/>
    <cellStyle name="样式 1"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3"/>
  <sheetViews>
    <sheetView workbookViewId="0">
      <selection activeCell="D3" sqref="D3"/>
    </sheetView>
  </sheetViews>
  <sheetFormatPr defaultRowHeight="13.5"/>
  <cols>
    <col min="1" max="6" width="14.125" customWidth="1"/>
  </cols>
  <sheetData>
    <row r="1" spans="1:6" ht="180.75" customHeight="1"/>
    <row r="2" spans="1:6" ht="117.75" customHeight="1">
      <c r="A2" s="355" t="s">
        <v>1178</v>
      </c>
      <c r="B2" s="356"/>
      <c r="C2" s="356"/>
      <c r="D2" s="356"/>
      <c r="E2" s="356"/>
      <c r="F2" s="356"/>
    </row>
    <row r="3" spans="1:6" ht="117.75" customHeight="1"/>
  </sheetData>
  <mergeCells count="1">
    <mergeCell ref="A2:F2"/>
  </mergeCells>
  <phoneticPr fontId="5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C16"/>
  <sheetViews>
    <sheetView workbookViewId="0">
      <selection activeCell="I13" sqref="I13"/>
    </sheetView>
  </sheetViews>
  <sheetFormatPr defaultColWidth="22.625" defaultRowHeight="14.25"/>
  <cols>
    <col min="1" max="1" width="46.625" style="27" customWidth="1"/>
    <col min="2" max="2" width="29.375" style="27" customWidth="1"/>
    <col min="3" max="248" width="9.5" style="27" customWidth="1"/>
    <col min="249" max="249" width="39.375" style="27" customWidth="1"/>
    <col min="250" max="16384" width="22.625" style="27"/>
  </cols>
  <sheetData>
    <row r="1" spans="1:3">
      <c r="A1" s="33" t="s">
        <v>107</v>
      </c>
      <c r="B1" s="25"/>
      <c r="C1" s="26"/>
    </row>
    <row r="2" spans="1:3" ht="26.25">
      <c r="A2" s="366" t="s">
        <v>402</v>
      </c>
      <c r="B2" s="367"/>
      <c r="C2" s="26"/>
    </row>
    <row r="3" spans="1:3">
      <c r="A3" s="24"/>
      <c r="B3" s="25" t="s">
        <v>1</v>
      </c>
      <c r="C3" s="26"/>
    </row>
    <row r="4" spans="1:3" ht="22.5" customHeight="1">
      <c r="A4" s="53" t="s">
        <v>81</v>
      </c>
      <c r="B4" s="61" t="s">
        <v>101</v>
      </c>
      <c r="C4" s="26"/>
    </row>
    <row r="5" spans="1:3" ht="22.5" customHeight="1">
      <c r="A5" s="54" t="s">
        <v>83</v>
      </c>
      <c r="B5" s="55">
        <f>SUM(B6:B13)</f>
        <v>5629037.4288247284</v>
      </c>
      <c r="C5" s="26"/>
    </row>
    <row r="6" spans="1:3" ht="22.5" customHeight="1">
      <c r="A6" s="56" t="s">
        <v>84</v>
      </c>
      <c r="B6" s="57">
        <v>2472726</v>
      </c>
      <c r="C6" s="26"/>
    </row>
    <row r="7" spans="1:3" ht="22.5" customHeight="1">
      <c r="A7" s="56" t="s">
        <v>85</v>
      </c>
      <c r="B7" s="57">
        <v>1181045</v>
      </c>
      <c r="C7" s="26"/>
    </row>
    <row r="8" spans="1:3" ht="22.5" customHeight="1">
      <c r="A8" s="58" t="s">
        <v>86</v>
      </c>
      <c r="B8" s="57">
        <v>351995.29014690907</v>
      </c>
      <c r="C8" s="26"/>
    </row>
    <row r="9" spans="1:3" ht="22.5" customHeight="1">
      <c r="A9" s="56" t="s">
        <v>87</v>
      </c>
      <c r="B9" s="57">
        <v>1097048</v>
      </c>
      <c r="C9" s="26"/>
    </row>
    <row r="10" spans="1:3" ht="22.5" customHeight="1">
      <c r="A10" s="58" t="s">
        <v>88</v>
      </c>
      <c r="B10" s="57">
        <v>175476.99133236299</v>
      </c>
      <c r="C10" s="26"/>
    </row>
    <row r="11" spans="1:3" ht="22.5" customHeight="1">
      <c r="A11" s="58" t="s">
        <v>89</v>
      </c>
      <c r="B11" s="57">
        <v>87680.818181818206</v>
      </c>
      <c r="C11" s="26"/>
    </row>
    <row r="12" spans="1:3" ht="22.5" customHeight="1">
      <c r="A12" s="58" t="s">
        <v>90</v>
      </c>
      <c r="B12" s="57">
        <v>159560.69280000002</v>
      </c>
      <c r="C12" s="26"/>
    </row>
    <row r="13" spans="1:3" ht="22.5" customHeight="1">
      <c r="A13" s="58" t="s">
        <v>91</v>
      </c>
      <c r="B13" s="57">
        <v>103504.6363636364</v>
      </c>
      <c r="C13" s="26"/>
    </row>
    <row r="14" spans="1:3" ht="22.5" customHeight="1">
      <c r="A14" s="62" t="s">
        <v>93</v>
      </c>
      <c r="B14" s="55">
        <f>B15-B5</f>
        <v>853247.26927890722</v>
      </c>
      <c r="C14" s="26"/>
    </row>
    <row r="15" spans="1:3" ht="22.5" customHeight="1">
      <c r="A15" s="63" t="s">
        <v>63</v>
      </c>
      <c r="B15" s="60">
        <v>6482284.6981036356</v>
      </c>
    </row>
    <row r="16" spans="1:3" s="28" customFormat="1" ht="15.75">
      <c r="A16" s="368"/>
      <c r="B16" s="368"/>
    </row>
  </sheetData>
  <mergeCells count="2">
    <mergeCell ref="A2:B2"/>
    <mergeCell ref="A16:B16"/>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1.xml><?xml version="1.0" encoding="utf-8"?>
<worksheet xmlns="http://schemas.openxmlformats.org/spreadsheetml/2006/main" xmlns:r="http://schemas.openxmlformats.org/officeDocument/2006/relationships">
  <dimension ref="A1:B21"/>
  <sheetViews>
    <sheetView workbookViewId="0">
      <selection activeCell="H17" sqref="H17"/>
    </sheetView>
  </sheetViews>
  <sheetFormatPr defaultColWidth="9.5" defaultRowHeight="14.25"/>
  <cols>
    <col min="1" max="1" width="48" style="7" customWidth="1"/>
    <col min="2" max="2" width="35.875" style="9" customWidth="1"/>
    <col min="3" max="248" width="9.5" style="7"/>
    <col min="249" max="249" width="40.125" style="7" customWidth="1"/>
    <col min="250" max="252" width="22.625" style="7" customWidth="1"/>
    <col min="253" max="16384" width="9.5" style="7"/>
  </cols>
  <sheetData>
    <row r="1" spans="1:2">
      <c r="A1" s="369" t="s">
        <v>108</v>
      </c>
      <c r="B1" s="369"/>
    </row>
    <row r="2" spans="1:2" s="8" customFormat="1" ht="26.25">
      <c r="A2" s="370" t="s">
        <v>1052</v>
      </c>
      <c r="B2" s="371"/>
    </row>
    <row r="3" spans="1:2">
      <c r="A3" s="372" t="s">
        <v>1</v>
      </c>
      <c r="B3" s="372"/>
    </row>
    <row r="4" spans="1:2" ht="15.75">
      <c r="A4" s="64" t="s">
        <v>36</v>
      </c>
      <c r="B4" s="271" t="s">
        <v>1053</v>
      </c>
    </row>
    <row r="5" spans="1:2" ht="15.75">
      <c r="A5" s="64" t="s">
        <v>5</v>
      </c>
      <c r="B5" s="65">
        <v>1018193</v>
      </c>
    </row>
    <row r="6" spans="1:2" ht="15.75">
      <c r="A6" s="39" t="s">
        <v>6</v>
      </c>
      <c r="B6" s="66">
        <v>555638</v>
      </c>
    </row>
    <row r="7" spans="1:2" ht="15.75">
      <c r="A7" s="40" t="s">
        <v>8</v>
      </c>
      <c r="B7" s="66">
        <v>120884</v>
      </c>
    </row>
    <row r="8" spans="1:2" ht="15.75">
      <c r="A8" s="42" t="s">
        <v>10</v>
      </c>
      <c r="B8" s="66"/>
    </row>
    <row r="9" spans="1:2" ht="15.75">
      <c r="A9" s="43" t="s">
        <v>12</v>
      </c>
      <c r="B9" s="66">
        <v>50026</v>
      </c>
    </row>
    <row r="10" spans="1:2" ht="15.75">
      <c r="A10" s="43" t="s">
        <v>14</v>
      </c>
      <c r="B10" s="66">
        <v>36922</v>
      </c>
    </row>
    <row r="11" spans="1:2" ht="15.75">
      <c r="A11" s="42" t="s">
        <v>16</v>
      </c>
      <c r="B11" s="66">
        <v>34575</v>
      </c>
    </row>
    <row r="12" spans="1:2" ht="15.75">
      <c r="A12" s="42" t="s">
        <v>18</v>
      </c>
      <c r="B12" s="66">
        <v>12618</v>
      </c>
    </row>
    <row r="13" spans="1:2" ht="15.75">
      <c r="A13" s="43" t="s">
        <v>20</v>
      </c>
      <c r="B13" s="66">
        <v>1</v>
      </c>
    </row>
    <row r="14" spans="1:2" ht="15.75">
      <c r="A14" s="43" t="s">
        <v>22</v>
      </c>
      <c r="B14" s="66">
        <v>261613</v>
      </c>
    </row>
    <row r="15" spans="1:2" ht="15.75">
      <c r="A15" s="42" t="s">
        <v>24</v>
      </c>
      <c r="B15" s="66">
        <v>4776</v>
      </c>
    </row>
    <row r="16" spans="1:2" ht="15.75">
      <c r="A16" s="42" t="s">
        <v>26</v>
      </c>
      <c r="B16" s="66">
        <v>6968</v>
      </c>
    </row>
    <row r="17" spans="1:2" ht="15.75">
      <c r="A17" s="42" t="s">
        <v>28</v>
      </c>
      <c r="B17" s="66">
        <f>B6-SUM(B7:B16)</f>
        <v>27255</v>
      </c>
    </row>
    <row r="18" spans="1:2" ht="15.75">
      <c r="A18" s="39" t="s">
        <v>30</v>
      </c>
      <c r="B18" s="66">
        <v>462555</v>
      </c>
    </row>
    <row r="19" spans="1:2" ht="15.75">
      <c r="A19" s="42" t="s">
        <v>32</v>
      </c>
      <c r="B19" s="66">
        <v>70326</v>
      </c>
    </row>
    <row r="20" spans="1:2" ht="15.75">
      <c r="A20" s="42" t="s">
        <v>34</v>
      </c>
      <c r="B20" s="66">
        <f>B18-B19</f>
        <v>392229</v>
      </c>
    </row>
    <row r="21" spans="1:2">
      <c r="A21" s="373"/>
      <c r="B21" s="373"/>
    </row>
  </sheetData>
  <mergeCells count="4">
    <mergeCell ref="A1:B1"/>
    <mergeCell ref="A2:B2"/>
    <mergeCell ref="A3:B3"/>
    <mergeCell ref="A21:B21"/>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2.xml><?xml version="1.0" encoding="utf-8"?>
<worksheet xmlns="http://schemas.openxmlformats.org/spreadsheetml/2006/main" xmlns:r="http://schemas.openxmlformats.org/officeDocument/2006/relationships">
  <dimension ref="A1:D23"/>
  <sheetViews>
    <sheetView workbookViewId="0">
      <selection activeCell="G5" sqref="G5"/>
    </sheetView>
  </sheetViews>
  <sheetFormatPr defaultColWidth="22.625" defaultRowHeight="14.25"/>
  <cols>
    <col min="1" max="1" width="45.125" style="7" customWidth="1"/>
    <col min="2" max="2" width="36.5" style="9" customWidth="1"/>
    <col min="3" max="254" width="9.5" style="7" customWidth="1"/>
    <col min="255" max="255" width="40.125" style="7" customWidth="1"/>
    <col min="256" max="16384" width="22.625" style="7"/>
  </cols>
  <sheetData>
    <row r="1" spans="1:2">
      <c r="A1" s="369" t="s">
        <v>109</v>
      </c>
      <c r="B1" s="369"/>
    </row>
    <row r="2" spans="1:2" s="8" customFormat="1" ht="26.25">
      <c r="A2" s="370" t="s">
        <v>998</v>
      </c>
      <c r="B2" s="371"/>
    </row>
    <row r="3" spans="1:2">
      <c r="A3" s="372" t="s">
        <v>1</v>
      </c>
      <c r="B3" s="372"/>
    </row>
    <row r="4" spans="1:2" ht="15.75">
      <c r="A4" s="64" t="s">
        <v>36</v>
      </c>
      <c r="B4" s="271" t="s">
        <v>999</v>
      </c>
    </row>
    <row r="5" spans="1:2" ht="15.75">
      <c r="A5" s="266" t="s">
        <v>5</v>
      </c>
      <c r="B5" s="267">
        <f>SUM(B6:B22)</f>
        <v>2370493</v>
      </c>
    </row>
    <row r="6" spans="1:2" ht="15.75">
      <c r="A6" s="268" t="s">
        <v>7</v>
      </c>
      <c r="B6" s="269">
        <v>174204</v>
      </c>
    </row>
    <row r="7" spans="1:2" ht="15.75">
      <c r="A7" s="268" t="s">
        <v>9</v>
      </c>
      <c r="B7" s="269">
        <v>175132</v>
      </c>
    </row>
    <row r="8" spans="1:2" ht="15.75">
      <c r="A8" s="268" t="s">
        <v>11</v>
      </c>
      <c r="B8" s="269">
        <v>241916</v>
      </c>
    </row>
    <row r="9" spans="1:2" ht="15.75">
      <c r="A9" s="268" t="s">
        <v>13</v>
      </c>
      <c r="B9" s="269">
        <f>58329</f>
        <v>58329</v>
      </c>
    </row>
    <row r="10" spans="1:2" ht="15.75">
      <c r="A10" s="268" t="s">
        <v>15</v>
      </c>
      <c r="B10" s="269">
        <v>64713</v>
      </c>
    </row>
    <row r="11" spans="1:2" ht="15.75">
      <c r="A11" s="268" t="s">
        <v>17</v>
      </c>
      <c r="B11" s="269">
        <f>146365</f>
        <v>146365</v>
      </c>
    </row>
    <row r="12" spans="1:2" ht="15.75">
      <c r="A12" s="268" t="s">
        <v>19</v>
      </c>
      <c r="B12" s="269">
        <v>183178</v>
      </c>
    </row>
    <row r="13" spans="1:2" ht="15.75">
      <c r="A13" s="268" t="s">
        <v>21</v>
      </c>
      <c r="B13" s="269">
        <v>170325</v>
      </c>
    </row>
    <row r="14" spans="1:2" ht="15.75">
      <c r="A14" s="268" t="s">
        <v>23</v>
      </c>
      <c r="B14" s="269">
        <v>744606</v>
      </c>
    </row>
    <row r="15" spans="1:2" ht="15.75">
      <c r="A15" s="268" t="s">
        <v>25</v>
      </c>
      <c r="B15" s="269">
        <v>74025</v>
      </c>
    </row>
    <row r="16" spans="1:2" ht="15.75">
      <c r="A16" s="268" t="s">
        <v>27</v>
      </c>
      <c r="B16" s="269">
        <v>126742</v>
      </c>
    </row>
    <row r="17" spans="1:4" ht="15.75">
      <c r="A17" s="268" t="s">
        <v>29</v>
      </c>
      <c r="B17" s="269">
        <v>54781</v>
      </c>
    </row>
    <row r="18" spans="1:4" ht="15.75">
      <c r="A18" s="268" t="s">
        <v>31</v>
      </c>
      <c r="B18" s="269">
        <f>12650</f>
        <v>12650</v>
      </c>
    </row>
    <row r="19" spans="1:4" ht="15.75">
      <c r="A19" s="268" t="s">
        <v>33</v>
      </c>
      <c r="B19" s="269">
        <f>11053</f>
        <v>11053</v>
      </c>
    </row>
    <row r="20" spans="1:4" ht="15.75">
      <c r="A20" s="268" t="s">
        <v>35</v>
      </c>
      <c r="B20" s="269">
        <v>79035</v>
      </c>
    </row>
    <row r="21" spans="1:4" ht="15.75">
      <c r="A21" s="268" t="s">
        <v>995</v>
      </c>
      <c r="B21" s="269">
        <v>31435</v>
      </c>
    </row>
    <row r="22" spans="1:4" ht="15.75">
      <c r="A22" s="270" t="s">
        <v>996</v>
      </c>
      <c r="B22" s="269">
        <f>22004</f>
        <v>22004</v>
      </c>
      <c r="C22" s="264"/>
      <c r="D22" s="264"/>
    </row>
    <row r="23" spans="1:4" ht="73.5" customHeight="1">
      <c r="A23" s="374" t="s">
        <v>997</v>
      </c>
      <c r="B23" s="374"/>
      <c r="C23" s="265"/>
      <c r="D23" s="265"/>
    </row>
  </sheetData>
  <mergeCells count="4">
    <mergeCell ref="A1:B1"/>
    <mergeCell ref="A2:B2"/>
    <mergeCell ref="A3:B3"/>
    <mergeCell ref="A23:B23"/>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3.xml><?xml version="1.0" encoding="utf-8"?>
<worksheet xmlns="http://schemas.openxmlformats.org/spreadsheetml/2006/main" xmlns:r="http://schemas.openxmlformats.org/officeDocument/2006/relationships">
  <dimension ref="A1:F24"/>
  <sheetViews>
    <sheetView workbookViewId="0">
      <selection activeCell="D19" sqref="A4:D19"/>
    </sheetView>
  </sheetViews>
  <sheetFormatPr defaultColWidth="9" defaultRowHeight="14.25"/>
  <cols>
    <col min="1" max="1" width="41.5" style="27" customWidth="1"/>
    <col min="2" max="2" width="12.625" style="27" customWidth="1"/>
    <col min="3" max="3" width="38.25" style="27" bestFit="1" customWidth="1"/>
    <col min="4" max="4" width="12.5" style="27" customWidth="1"/>
    <col min="5" max="5" width="9" style="27"/>
    <col min="6" max="6" width="9.5" style="27" bestFit="1" customWidth="1"/>
    <col min="7" max="16384" width="9" style="27"/>
  </cols>
  <sheetData>
    <row r="1" spans="1:6" ht="18" customHeight="1">
      <c r="A1" s="33" t="s">
        <v>994</v>
      </c>
      <c r="B1" s="33"/>
      <c r="C1" s="230"/>
      <c r="D1" s="231"/>
    </row>
    <row r="2" spans="1:6" ht="49.9" customHeight="1">
      <c r="A2" s="366" t="s">
        <v>410</v>
      </c>
      <c r="B2" s="367"/>
      <c r="C2" s="367"/>
      <c r="D2" s="367"/>
    </row>
    <row r="3" spans="1:6" ht="18" customHeight="1">
      <c r="A3" s="375" t="s">
        <v>1</v>
      </c>
      <c r="B3" s="375"/>
      <c r="C3" s="375"/>
      <c r="D3" s="375"/>
    </row>
    <row r="4" spans="1:6" ht="30">
      <c r="A4" s="334" t="s">
        <v>56</v>
      </c>
      <c r="B4" s="299" t="s">
        <v>411</v>
      </c>
      <c r="C4" s="334" t="s">
        <v>57</v>
      </c>
      <c r="D4" s="299" t="s">
        <v>411</v>
      </c>
    </row>
    <row r="5" spans="1:6" ht="15.75">
      <c r="A5" s="336" t="s">
        <v>404</v>
      </c>
      <c r="B5" s="57">
        <v>1018193</v>
      </c>
      <c r="C5" s="337" t="s">
        <v>58</v>
      </c>
      <c r="D5" s="55">
        <f>D6+D7+D8+D11+D12+D13</f>
        <v>3790923</v>
      </c>
    </row>
    <row r="6" spans="1:6" ht="15.75">
      <c r="A6" s="300" t="s">
        <v>405</v>
      </c>
      <c r="B6" s="57">
        <v>523691</v>
      </c>
      <c r="C6" s="300" t="s">
        <v>412</v>
      </c>
      <c r="D6" s="57">
        <v>2370493</v>
      </c>
    </row>
    <row r="7" spans="1:6" ht="15.75">
      <c r="A7" s="338" t="s">
        <v>413</v>
      </c>
      <c r="B7" s="57">
        <v>297729</v>
      </c>
      <c r="C7" s="339" t="s">
        <v>59</v>
      </c>
      <c r="D7" s="57">
        <f>402541+17500</f>
        <v>420041</v>
      </c>
    </row>
    <row r="8" spans="1:6" ht="15.75">
      <c r="A8" s="338" t="s">
        <v>414</v>
      </c>
      <c r="B8" s="57">
        <v>66745</v>
      </c>
      <c r="C8" s="300" t="s">
        <v>415</v>
      </c>
      <c r="D8" s="57">
        <f>D9+D10</f>
        <v>595089</v>
      </c>
    </row>
    <row r="9" spans="1:6" ht="15.75">
      <c r="A9" s="340" t="s">
        <v>416</v>
      </c>
      <c r="B9" s="57">
        <v>159217</v>
      </c>
      <c r="C9" s="341" t="s">
        <v>417</v>
      </c>
      <c r="D9" s="57">
        <v>301737</v>
      </c>
    </row>
    <row r="10" spans="1:6" ht="15.75">
      <c r="A10" s="336" t="s">
        <v>406</v>
      </c>
      <c r="B10" s="57">
        <v>1205397</v>
      </c>
      <c r="C10" s="341" t="s">
        <v>418</v>
      </c>
      <c r="D10" s="57">
        <f>B19-D14-D13-D12-D6-D7-D9-D11</f>
        <v>293352</v>
      </c>
    </row>
    <row r="11" spans="1:6" ht="15.75">
      <c r="A11" s="300" t="s">
        <v>419</v>
      </c>
      <c r="B11" s="57">
        <v>251358</v>
      </c>
      <c r="C11" s="300" t="s">
        <v>420</v>
      </c>
      <c r="D11" s="57">
        <v>205300</v>
      </c>
    </row>
    <row r="12" spans="1:6" ht="15.75">
      <c r="A12" s="300" t="s">
        <v>407</v>
      </c>
      <c r="B12" s="57">
        <v>205300</v>
      </c>
      <c r="C12" s="300" t="s">
        <v>421</v>
      </c>
      <c r="D12" s="342">
        <v>180000</v>
      </c>
      <c r="F12" s="29"/>
    </row>
    <row r="13" spans="1:6" ht="15.75">
      <c r="A13" s="300" t="s">
        <v>408</v>
      </c>
      <c r="B13" s="57">
        <v>50000</v>
      </c>
      <c r="C13" s="300" t="s">
        <v>422</v>
      </c>
      <c r="D13" s="342">
        <f>15000+5000</f>
        <v>20000</v>
      </c>
    </row>
    <row r="14" spans="1:6" ht="15.75">
      <c r="A14" s="300" t="s">
        <v>409</v>
      </c>
      <c r="B14" s="57">
        <v>346984</v>
      </c>
      <c r="C14" s="343" t="s">
        <v>61</v>
      </c>
      <c r="D14" s="55">
        <v>150000</v>
      </c>
    </row>
    <row r="15" spans="1:6" ht="15.75">
      <c r="A15" s="300" t="s">
        <v>423</v>
      </c>
      <c r="B15" s="57">
        <v>340000</v>
      </c>
      <c r="C15" s="343"/>
      <c r="D15" s="342"/>
    </row>
    <row r="16" spans="1:6" ht="15.75">
      <c r="A16" s="344" t="s">
        <v>424</v>
      </c>
      <c r="B16" s="57">
        <v>113000</v>
      </c>
      <c r="C16" s="343"/>
      <c r="D16" s="342"/>
    </row>
    <row r="17" spans="1:6" ht="15.75">
      <c r="A17" s="344" t="s">
        <v>425</v>
      </c>
      <c r="B17" s="345">
        <f>B15-B16-B18</f>
        <v>207000</v>
      </c>
      <c r="C17" s="343"/>
      <c r="D17" s="342"/>
    </row>
    <row r="18" spans="1:6" ht="15.75">
      <c r="A18" s="344" t="s">
        <v>426</v>
      </c>
      <c r="B18" s="57">
        <v>20000</v>
      </c>
      <c r="C18" s="343"/>
      <c r="D18" s="342"/>
    </row>
    <row r="19" spans="1:6" ht="15.75">
      <c r="A19" s="334" t="s">
        <v>62</v>
      </c>
      <c r="B19" s="346">
        <f>B5+B6+B10+B11+B12+B13+B14+B15</f>
        <v>3940923</v>
      </c>
      <c r="C19" s="334" t="s">
        <v>63</v>
      </c>
      <c r="D19" s="55">
        <f>D5+D14</f>
        <v>3940923</v>
      </c>
      <c r="F19" s="232"/>
    </row>
    <row r="20" spans="1:6" ht="62.45" customHeight="1">
      <c r="A20" s="376" t="s">
        <v>427</v>
      </c>
      <c r="B20" s="376"/>
      <c r="C20" s="376"/>
      <c r="D20" s="376"/>
    </row>
    <row r="21" spans="1:6">
      <c r="B21" s="232"/>
      <c r="C21" s="232"/>
    </row>
    <row r="22" spans="1:6">
      <c r="B22" s="232"/>
      <c r="C22" s="232"/>
    </row>
    <row r="24" spans="1:6">
      <c r="D24" s="29"/>
    </row>
  </sheetData>
  <mergeCells count="3">
    <mergeCell ref="A2:D2"/>
    <mergeCell ref="A3:D3"/>
    <mergeCell ref="A20:D20"/>
  </mergeCells>
  <phoneticPr fontId="53" type="noConversion"/>
  <printOptions horizontalCentered="1"/>
  <pageMargins left="0.19685039370078741" right="0.19685039370078741" top="0.78740157480314965" bottom="0.59055118110236227" header="0.31496062992125984" footer="0.31496062992125984"/>
  <pageSetup paperSize="9" firstPageNumber="0" orientation="landscape" horizontalDpi="300" verticalDpi="300" r:id="rId1"/>
</worksheet>
</file>

<file path=xl/worksheets/sheet14.xml><?xml version="1.0" encoding="utf-8"?>
<worksheet xmlns="http://schemas.openxmlformats.org/spreadsheetml/2006/main" xmlns:r="http://schemas.openxmlformats.org/officeDocument/2006/relationships">
  <dimension ref="A1:C21"/>
  <sheetViews>
    <sheetView workbookViewId="0">
      <selection activeCell="D12" sqref="D12"/>
    </sheetView>
  </sheetViews>
  <sheetFormatPr defaultColWidth="8.875" defaultRowHeight="14.25"/>
  <cols>
    <col min="1" max="1" width="49.125" style="11" customWidth="1"/>
    <col min="2" max="2" width="30.5" style="11" customWidth="1"/>
    <col min="3" max="250" width="9.5" style="11" customWidth="1"/>
    <col min="251" max="251" width="31.125" style="11" bestFit="1" customWidth="1"/>
    <col min="252" max="252" width="8.875" style="11" bestFit="1" customWidth="1"/>
    <col min="253" max="253" width="12.125" style="11" bestFit="1" customWidth="1"/>
    <col min="254" max="254" width="9.5" style="11" customWidth="1"/>
    <col min="255" max="255" width="39.75" style="11" bestFit="1" customWidth="1"/>
    <col min="256" max="256" width="8.875" style="11" bestFit="1"/>
    <col min="257" max="16384" width="8.875" style="11"/>
  </cols>
  <sheetData>
    <row r="1" spans="1:3" ht="15.75">
      <c r="A1" s="35" t="s">
        <v>110</v>
      </c>
      <c r="B1" s="10"/>
      <c r="C1" s="12"/>
    </row>
    <row r="2" spans="1:3" ht="26.25">
      <c r="A2" s="377" t="s">
        <v>442</v>
      </c>
      <c r="B2" s="378"/>
      <c r="C2" s="12"/>
    </row>
    <row r="3" spans="1:3">
      <c r="A3" s="10"/>
      <c r="B3" s="17" t="s">
        <v>123</v>
      </c>
      <c r="C3" s="12"/>
    </row>
    <row r="4" spans="1:3" s="14" customFormat="1" ht="30">
      <c r="A4" s="281" t="s">
        <v>56</v>
      </c>
      <c r="B4" s="347" t="s">
        <v>403</v>
      </c>
      <c r="C4" s="13"/>
    </row>
    <row r="5" spans="1:3" ht="15.75">
      <c r="A5" s="300" t="s">
        <v>428</v>
      </c>
      <c r="B5" s="348">
        <v>1647642</v>
      </c>
      <c r="C5" s="12"/>
    </row>
    <row r="6" spans="1:3" ht="15.75">
      <c r="A6" s="341" t="s">
        <v>429</v>
      </c>
      <c r="B6" s="272">
        <v>1026</v>
      </c>
      <c r="C6" s="12"/>
    </row>
    <row r="7" spans="1:3" ht="15.75">
      <c r="A7" s="341" t="s">
        <v>430</v>
      </c>
      <c r="B7" s="272">
        <v>1308895</v>
      </c>
      <c r="C7" s="12"/>
    </row>
    <row r="8" spans="1:3" ht="14.25" customHeight="1">
      <c r="A8" s="341" t="s">
        <v>431</v>
      </c>
      <c r="B8" s="272">
        <v>225093</v>
      </c>
      <c r="C8" s="12"/>
    </row>
    <row r="9" spans="1:3" ht="14.25" customHeight="1">
      <c r="A9" s="341" t="s">
        <v>432</v>
      </c>
      <c r="B9" s="272">
        <v>6676</v>
      </c>
      <c r="C9" s="12"/>
    </row>
    <row r="10" spans="1:3" ht="14.25" customHeight="1">
      <c r="A10" s="341" t="s">
        <v>433</v>
      </c>
      <c r="B10" s="272">
        <v>5476</v>
      </c>
      <c r="C10" s="12"/>
    </row>
    <row r="11" spans="1:3" ht="15.75">
      <c r="A11" s="341" t="s">
        <v>434</v>
      </c>
      <c r="B11" s="272">
        <v>52476</v>
      </c>
      <c r="C11" s="12"/>
    </row>
    <row r="12" spans="1:3" ht="15.75">
      <c r="A12" s="349" t="s">
        <v>435</v>
      </c>
      <c r="B12" s="272">
        <v>48000</v>
      </c>
      <c r="C12" s="12"/>
    </row>
    <row r="13" spans="1:3" ht="15.75">
      <c r="A13" s="300" t="s">
        <v>436</v>
      </c>
      <c r="B13" s="350">
        <v>29055.699999999997</v>
      </c>
    </row>
    <row r="14" spans="1:3" ht="15.75">
      <c r="A14" s="341" t="s">
        <v>437</v>
      </c>
      <c r="B14" s="351">
        <v>22115.699999999997</v>
      </c>
    </row>
    <row r="15" spans="1:3" ht="15.75">
      <c r="A15" s="341" t="s">
        <v>438</v>
      </c>
      <c r="B15" s="351">
        <v>6940</v>
      </c>
    </row>
    <row r="16" spans="1:3" ht="15.75">
      <c r="A16" s="303" t="s">
        <v>439</v>
      </c>
      <c r="B16" s="350">
        <v>218420</v>
      </c>
    </row>
    <row r="17" spans="1:2" ht="15.75">
      <c r="A17" s="341" t="s">
        <v>430</v>
      </c>
      <c r="B17" s="351">
        <v>211722</v>
      </c>
    </row>
    <row r="18" spans="1:2" ht="15.75">
      <c r="A18" s="341" t="s">
        <v>431</v>
      </c>
      <c r="B18" s="351">
        <v>6698</v>
      </c>
    </row>
    <row r="19" spans="1:2" ht="15.75">
      <c r="A19" s="352" t="s">
        <v>440</v>
      </c>
      <c r="B19" s="350">
        <v>22000</v>
      </c>
    </row>
    <row r="20" spans="1:2" ht="15.75">
      <c r="A20" s="303" t="s">
        <v>441</v>
      </c>
      <c r="B20" s="350">
        <v>165000</v>
      </c>
    </row>
    <row r="21" spans="1:2" ht="15.75">
      <c r="A21" s="281" t="s">
        <v>62</v>
      </c>
      <c r="B21" s="353">
        <v>2082117.7</v>
      </c>
    </row>
  </sheetData>
  <mergeCells count="1">
    <mergeCell ref="A2:B2"/>
  </mergeCells>
  <phoneticPr fontId="2" type="noConversion"/>
  <printOptions horizontalCentered="1"/>
  <pageMargins left="0.19685039370078741" right="0.19685039370078741" top="0.78740157480314965" bottom="0.78740157480314965" header="0.51181102362204722" footer="0.51181102362204722"/>
  <pageSetup paperSize="9"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dimension ref="A1:C28"/>
  <sheetViews>
    <sheetView workbookViewId="0">
      <selection activeCell="B27" sqref="B27"/>
    </sheetView>
  </sheetViews>
  <sheetFormatPr defaultColWidth="8.875" defaultRowHeight="14.25"/>
  <cols>
    <col min="1" max="1" width="51.125" style="15" customWidth="1"/>
    <col min="2" max="2" width="26" style="11" customWidth="1"/>
    <col min="3" max="250" width="9.5" style="11" customWidth="1"/>
    <col min="251" max="251" width="31.125" style="11" bestFit="1" customWidth="1"/>
    <col min="252" max="252" width="8.875" style="11" bestFit="1" customWidth="1"/>
    <col min="253" max="253" width="12.125" style="11" bestFit="1" customWidth="1"/>
    <col min="254" max="254" width="9.5" style="11" customWidth="1"/>
    <col min="255" max="255" width="39.75" style="11" bestFit="1" customWidth="1"/>
    <col min="256" max="256" width="8.875" style="11" bestFit="1"/>
    <col min="257" max="16384" width="8.875" style="11"/>
  </cols>
  <sheetData>
    <row r="1" spans="1:3">
      <c r="A1" s="34" t="s">
        <v>111</v>
      </c>
      <c r="B1" s="10"/>
      <c r="C1" s="12"/>
    </row>
    <row r="2" spans="1:3" ht="26.25">
      <c r="A2" s="377" t="s">
        <v>1034</v>
      </c>
      <c r="B2" s="378"/>
      <c r="C2" s="12"/>
    </row>
    <row r="3" spans="1:3">
      <c r="A3" s="10"/>
      <c r="B3" s="17" t="s">
        <v>1</v>
      </c>
      <c r="C3" s="12"/>
    </row>
    <row r="4" spans="1:3" s="14" customFormat="1" ht="30">
      <c r="A4" s="67" t="s">
        <v>57</v>
      </c>
      <c r="B4" s="276" t="s">
        <v>1054</v>
      </c>
      <c r="C4" s="13"/>
    </row>
    <row r="5" spans="1:3" ht="15.75">
      <c r="A5" s="73" t="s">
        <v>64</v>
      </c>
      <c r="B5" s="72">
        <f>B6+B26</f>
        <v>1792994</v>
      </c>
      <c r="C5" s="12"/>
    </row>
    <row r="6" spans="1:3" ht="15.75">
      <c r="A6" s="71" t="s">
        <v>65</v>
      </c>
      <c r="B6" s="69">
        <f>B7+B14+B19</f>
        <v>1770994</v>
      </c>
      <c r="C6" s="12"/>
    </row>
    <row r="7" spans="1:3" ht="15.75">
      <c r="A7" s="71" t="s">
        <v>321</v>
      </c>
      <c r="B7" s="69">
        <f>B8+B10+B11+B12+B13</f>
        <v>1750083</v>
      </c>
      <c r="C7" s="12"/>
    </row>
    <row r="8" spans="1:3" ht="15.75">
      <c r="A8" s="225" t="s">
        <v>66</v>
      </c>
      <c r="B8" s="74">
        <f>B9</f>
        <v>5386</v>
      </c>
      <c r="C8" s="12"/>
    </row>
    <row r="9" spans="1:3" ht="15.75">
      <c r="A9" s="225" t="s">
        <v>320</v>
      </c>
      <c r="B9" s="74">
        <v>5386</v>
      </c>
      <c r="C9" s="12"/>
    </row>
    <row r="10" spans="1:3" ht="15.75">
      <c r="A10" s="225" t="s">
        <v>67</v>
      </c>
      <c r="B10" s="272">
        <f>8186+4000</f>
        <v>12186</v>
      </c>
      <c r="C10" s="12"/>
    </row>
    <row r="11" spans="1:3" ht="15.75">
      <c r="A11" s="225" t="s">
        <v>68</v>
      </c>
      <c r="B11" s="272">
        <v>47367</v>
      </c>
      <c r="C11" s="12"/>
    </row>
    <row r="12" spans="1:3" ht="15.75">
      <c r="A12" s="225" t="s">
        <v>69</v>
      </c>
      <c r="B12" s="75">
        <v>227305</v>
      </c>
      <c r="C12" s="12"/>
    </row>
    <row r="13" spans="1:3" ht="15.75">
      <c r="A13" s="225" t="s">
        <v>70</v>
      </c>
      <c r="B13" s="272">
        <f>1272839+140000+20000+25000</f>
        <v>1457839</v>
      </c>
      <c r="C13" s="12"/>
    </row>
    <row r="14" spans="1:3" ht="15.75">
      <c r="A14" s="225" t="s">
        <v>322</v>
      </c>
      <c r="B14" s="75">
        <f>B15+B17</f>
        <v>430</v>
      </c>
    </row>
    <row r="15" spans="1:3" ht="15.75">
      <c r="A15" s="225" t="s">
        <v>73</v>
      </c>
      <c r="B15" s="76">
        <v>90</v>
      </c>
    </row>
    <row r="16" spans="1:3" ht="15.75">
      <c r="A16" s="225" t="s">
        <v>324</v>
      </c>
      <c r="B16" s="76">
        <v>90</v>
      </c>
    </row>
    <row r="17" spans="1:2" ht="15.75">
      <c r="A17" s="225" t="s">
        <v>74</v>
      </c>
      <c r="B17" s="76">
        <v>340</v>
      </c>
    </row>
    <row r="18" spans="1:2" ht="15.75">
      <c r="A18" s="225" t="s">
        <v>325</v>
      </c>
      <c r="B18" s="76">
        <v>340</v>
      </c>
    </row>
    <row r="19" spans="1:2" ht="15.75">
      <c r="A19" s="225" t="s">
        <v>323</v>
      </c>
      <c r="B19" s="76">
        <f>B20+B23</f>
        <v>20481</v>
      </c>
    </row>
    <row r="20" spans="1:2" ht="15.75">
      <c r="A20" s="225" t="s">
        <v>71</v>
      </c>
      <c r="B20" s="76">
        <v>14695</v>
      </c>
    </row>
    <row r="21" spans="1:2" ht="14.25" customHeight="1">
      <c r="A21" s="225" t="s">
        <v>326</v>
      </c>
      <c r="B21" s="273">
        <v>8582</v>
      </c>
    </row>
    <row r="22" spans="1:2" ht="14.25" customHeight="1">
      <c r="A22" s="225" t="s">
        <v>327</v>
      </c>
      <c r="B22" s="273">
        <f>B20-B21</f>
        <v>6113</v>
      </c>
    </row>
    <row r="23" spans="1:2" ht="15.75">
      <c r="A23" s="225" t="s">
        <v>72</v>
      </c>
      <c r="B23" s="76">
        <f>B24+B25</f>
        <v>5786</v>
      </c>
    </row>
    <row r="24" spans="1:2" ht="14.25" customHeight="1">
      <c r="A24" s="225" t="s">
        <v>328</v>
      </c>
      <c r="B24" s="273">
        <v>3000</v>
      </c>
    </row>
    <row r="25" spans="1:2" ht="14.25" customHeight="1">
      <c r="A25" s="225" t="s">
        <v>329</v>
      </c>
      <c r="B25" s="273">
        <v>2786</v>
      </c>
    </row>
    <row r="26" spans="1:2" ht="15.75">
      <c r="A26" s="68" t="s">
        <v>75</v>
      </c>
      <c r="B26" s="76">
        <v>22000</v>
      </c>
    </row>
    <row r="27" spans="1:2" ht="15.75">
      <c r="A27" s="73" t="s">
        <v>76</v>
      </c>
      <c r="B27" s="77">
        <v>289123.7</v>
      </c>
    </row>
    <row r="28" spans="1:2" ht="15.75">
      <c r="A28" s="67" t="s">
        <v>63</v>
      </c>
      <c r="B28" s="70">
        <f>B5+B27</f>
        <v>2082117.7</v>
      </c>
    </row>
  </sheetData>
  <mergeCells count="1">
    <mergeCell ref="A2:B2"/>
  </mergeCells>
  <phoneticPr fontId="2" type="noConversion"/>
  <printOptions horizontalCentered="1"/>
  <pageMargins left="0.19685039370078741" right="0.19685039370078741" top="0.78740157480314965" bottom="0.78740157480314965" header="0.51181102362204722" footer="0.51181102362204722"/>
  <pageSetup paperSize="9" firstPageNumber="0" orientation="portrait" horizontalDpi="300" verticalDpi="300" r:id="rId1"/>
</worksheet>
</file>

<file path=xl/worksheets/sheet16.xml><?xml version="1.0" encoding="utf-8"?>
<worksheet xmlns="http://schemas.openxmlformats.org/spreadsheetml/2006/main" xmlns:r="http://schemas.openxmlformats.org/officeDocument/2006/relationships">
  <dimension ref="A1:C12"/>
  <sheetViews>
    <sheetView workbookViewId="0">
      <selection activeCell="F7" sqref="F7"/>
    </sheetView>
  </sheetViews>
  <sheetFormatPr defaultColWidth="8.5" defaultRowHeight="14.25"/>
  <cols>
    <col min="1" max="1" width="48.125" style="11" customWidth="1"/>
    <col min="2" max="2" width="37.75" style="16" customWidth="1"/>
    <col min="3" max="250" width="9.5" style="11" customWidth="1"/>
    <col min="251" max="251" width="26.25" style="11" customWidth="1"/>
    <col min="252" max="252" width="8.5" style="11" customWidth="1"/>
    <col min="253" max="253" width="7.75" style="11" bestFit="1" customWidth="1"/>
    <col min="254" max="254" width="8.75" style="11" bestFit="1" customWidth="1"/>
    <col min="255" max="255" width="38.125" style="11" customWidth="1"/>
    <col min="256" max="16384" width="8.5" style="11"/>
  </cols>
  <sheetData>
    <row r="1" spans="1:3" ht="18" customHeight="1">
      <c r="A1" s="379" t="s">
        <v>112</v>
      </c>
      <c r="B1" s="379"/>
      <c r="C1" s="12"/>
    </row>
    <row r="2" spans="1:3" ht="53.25" customHeight="1">
      <c r="A2" s="377" t="s">
        <v>443</v>
      </c>
      <c r="B2" s="378"/>
      <c r="C2" s="12"/>
    </row>
    <row r="3" spans="1:3" ht="18" customHeight="1">
      <c r="A3" s="10"/>
      <c r="B3" s="17" t="s">
        <v>1</v>
      </c>
      <c r="C3" s="12"/>
    </row>
    <row r="4" spans="1:3" ht="24" customHeight="1">
      <c r="A4" s="67" t="s">
        <v>56</v>
      </c>
      <c r="B4" s="233" t="s">
        <v>444</v>
      </c>
      <c r="C4" s="12"/>
    </row>
    <row r="5" spans="1:3" ht="24" customHeight="1">
      <c r="A5" s="78" t="s">
        <v>77</v>
      </c>
      <c r="B5" s="79">
        <v>41482</v>
      </c>
      <c r="C5" s="12"/>
    </row>
    <row r="6" spans="1:3" ht="24" customHeight="1">
      <c r="A6" s="78" t="s">
        <v>1000</v>
      </c>
      <c r="B6" s="79">
        <v>420767.45</v>
      </c>
      <c r="C6" s="12"/>
    </row>
    <row r="7" spans="1:3" ht="24" customHeight="1">
      <c r="A7" s="80" t="s">
        <v>78</v>
      </c>
      <c r="B7" s="81">
        <f>SUM(B5:B6)</f>
        <v>462249.45</v>
      </c>
      <c r="C7" s="12"/>
    </row>
    <row r="8" spans="1:3" ht="19.899999999999999" customHeight="1"/>
    <row r="9" spans="1:3" ht="19.899999999999999" customHeight="1"/>
    <row r="10" spans="1:3" ht="19.899999999999999" customHeight="1"/>
    <row r="11" spans="1:3" ht="19.899999999999999" customHeight="1"/>
    <row r="12" spans="1:3" ht="19.899999999999999" customHeight="1"/>
  </sheetData>
  <mergeCells count="2">
    <mergeCell ref="A1:B1"/>
    <mergeCell ref="A2:B2"/>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7.xml><?xml version="1.0" encoding="utf-8"?>
<worksheet xmlns="http://schemas.openxmlformats.org/spreadsheetml/2006/main" xmlns:r="http://schemas.openxmlformats.org/officeDocument/2006/relationships">
  <dimension ref="A1:C15"/>
  <sheetViews>
    <sheetView workbookViewId="0">
      <selection activeCell="B4" sqref="B4"/>
    </sheetView>
  </sheetViews>
  <sheetFormatPr defaultColWidth="8.5" defaultRowHeight="14.25"/>
  <cols>
    <col min="1" max="1" width="48.375" style="11" customWidth="1"/>
    <col min="2" max="2" width="36.5" style="16" customWidth="1"/>
    <col min="3" max="250" width="9.5" style="11" customWidth="1"/>
    <col min="251" max="251" width="26.25" style="11" customWidth="1"/>
    <col min="252" max="252" width="8.5" style="11" customWidth="1"/>
    <col min="253" max="253" width="7.75" style="11" bestFit="1" customWidth="1"/>
    <col min="254" max="254" width="8.75" style="11" bestFit="1" customWidth="1"/>
    <col min="255" max="255" width="38.125" style="11" customWidth="1"/>
    <col min="256" max="16384" width="8.5" style="11"/>
  </cols>
  <sheetData>
    <row r="1" spans="1:3" ht="18" customHeight="1">
      <c r="A1" s="34" t="s">
        <v>113</v>
      </c>
      <c r="B1" s="10"/>
      <c r="C1" s="12"/>
    </row>
    <row r="2" spans="1:3" ht="57" customHeight="1">
      <c r="A2" s="377" t="s">
        <v>448</v>
      </c>
      <c r="B2" s="378"/>
      <c r="C2" s="12"/>
    </row>
    <row r="3" spans="1:3" ht="18" customHeight="1">
      <c r="A3" s="10"/>
      <c r="B3" s="17" t="s">
        <v>1</v>
      </c>
      <c r="C3" s="12"/>
    </row>
    <row r="4" spans="1:3" ht="30">
      <c r="A4" s="67" t="s">
        <v>57</v>
      </c>
      <c r="B4" s="233" t="s">
        <v>1163</v>
      </c>
      <c r="C4" s="12"/>
    </row>
    <row r="5" spans="1:3" ht="18" customHeight="1">
      <c r="A5" s="82" t="s">
        <v>445</v>
      </c>
      <c r="B5" s="79">
        <v>231</v>
      </c>
      <c r="C5" s="12"/>
    </row>
    <row r="6" spans="1:3" ht="18" customHeight="1">
      <c r="A6" s="82" t="s">
        <v>446</v>
      </c>
      <c r="B6" s="79">
        <v>444023.45</v>
      </c>
      <c r="C6" s="12"/>
    </row>
    <row r="7" spans="1:3" ht="18" customHeight="1">
      <c r="A7" s="82" t="s">
        <v>447</v>
      </c>
      <c r="B7" s="79">
        <v>17642</v>
      </c>
      <c r="C7" s="12"/>
    </row>
    <row r="8" spans="1:3" ht="18" customHeight="1">
      <c r="A8" s="82" t="s">
        <v>1001</v>
      </c>
      <c r="B8" s="79">
        <v>331</v>
      </c>
      <c r="C8" s="12"/>
    </row>
    <row r="9" spans="1:3" ht="18" customHeight="1">
      <c r="A9" s="82" t="s">
        <v>1002</v>
      </c>
      <c r="B9" s="79">
        <v>22</v>
      </c>
      <c r="C9" s="12"/>
    </row>
    <row r="10" spans="1:3" ht="18" customHeight="1">
      <c r="A10" s="80" t="s">
        <v>79</v>
      </c>
      <c r="B10" s="81">
        <v>462249.45</v>
      </c>
      <c r="C10" s="12"/>
    </row>
    <row r="11" spans="1:3" ht="19.899999999999999" customHeight="1"/>
    <row r="12" spans="1:3" ht="19.899999999999999" customHeight="1"/>
    <row r="13" spans="1:3" ht="19.899999999999999" customHeight="1"/>
    <row r="14" spans="1:3" ht="19.899999999999999" customHeight="1"/>
    <row r="15" spans="1:3" ht="19.899999999999999" customHeight="1"/>
  </sheetData>
  <mergeCells count="1">
    <mergeCell ref="A2:B2"/>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8.xml><?xml version="1.0" encoding="utf-8"?>
<worksheet xmlns="http://schemas.openxmlformats.org/spreadsheetml/2006/main" xmlns:r="http://schemas.openxmlformats.org/officeDocument/2006/relationships">
  <dimension ref="A1:D15"/>
  <sheetViews>
    <sheetView workbookViewId="0">
      <selection activeCell="A2" sqref="A2:B2"/>
    </sheetView>
  </sheetViews>
  <sheetFormatPr defaultColWidth="8.875" defaultRowHeight="14.25"/>
  <cols>
    <col min="1" max="1" width="45.625" style="11" customWidth="1"/>
    <col min="2" max="2" width="31.5" style="11" customWidth="1"/>
    <col min="3" max="3" width="14" style="11" customWidth="1"/>
    <col min="4" max="250" width="9.5" style="11" customWidth="1"/>
    <col min="251" max="251" width="33.25" style="11" bestFit="1" customWidth="1"/>
    <col min="252" max="252" width="9.125" style="11" bestFit="1" customWidth="1"/>
    <col min="253" max="253" width="12.125" style="11" bestFit="1" customWidth="1"/>
    <col min="254" max="254" width="7.75" style="11" bestFit="1" customWidth="1"/>
    <col min="255" max="255" width="31.125" style="11" bestFit="1" customWidth="1"/>
    <col min="256" max="256" width="8.875" style="11" bestFit="1"/>
    <col min="257" max="16384" width="8.875" style="11"/>
  </cols>
  <sheetData>
    <row r="1" spans="1:4">
      <c r="A1" s="379" t="s">
        <v>114</v>
      </c>
      <c r="B1" s="379"/>
      <c r="C1" s="12"/>
    </row>
    <row r="2" spans="1:4" ht="26.25">
      <c r="A2" s="377" t="s">
        <v>449</v>
      </c>
      <c r="B2" s="378"/>
      <c r="C2" s="12"/>
    </row>
    <row r="3" spans="1:4">
      <c r="A3" s="10"/>
      <c r="B3" s="17" t="s">
        <v>1</v>
      </c>
      <c r="C3" s="12"/>
    </row>
    <row r="4" spans="1:4" ht="25.5" customHeight="1">
      <c r="A4" s="53" t="s">
        <v>80</v>
      </c>
      <c r="B4" s="53" t="s">
        <v>101</v>
      </c>
      <c r="C4" s="18"/>
    </row>
    <row r="5" spans="1:4" ht="25.5" customHeight="1">
      <c r="A5" s="54" t="s">
        <v>82</v>
      </c>
      <c r="B5" s="55">
        <f>SUM(B6:B13)</f>
        <v>4351707.6981036356</v>
      </c>
      <c r="C5" s="19"/>
    </row>
    <row r="6" spans="1:4" ht="25.5" customHeight="1">
      <c r="A6" s="56" t="s">
        <v>84</v>
      </c>
      <c r="B6" s="57">
        <v>1970955.0987370899</v>
      </c>
      <c r="C6" s="19"/>
      <c r="D6" s="221"/>
    </row>
    <row r="7" spans="1:4" ht="25.5" customHeight="1">
      <c r="A7" s="56" t="s">
        <v>100</v>
      </c>
      <c r="B7" s="57">
        <v>1030000</v>
      </c>
      <c r="C7" s="19"/>
      <c r="D7" s="221"/>
    </row>
    <row r="8" spans="1:4" ht="25.5" customHeight="1">
      <c r="A8" s="58" t="s">
        <v>86</v>
      </c>
      <c r="B8" s="57">
        <v>222574.04027399997</v>
      </c>
      <c r="C8" s="19"/>
      <c r="D8" s="221"/>
    </row>
    <row r="9" spans="1:4" ht="25.5" customHeight="1">
      <c r="A9" s="56" t="s">
        <v>87</v>
      </c>
      <c r="B9" s="57">
        <v>795603.14394618198</v>
      </c>
      <c r="C9" s="19"/>
      <c r="D9" s="221"/>
    </row>
    <row r="10" spans="1:4" ht="25.5" customHeight="1">
      <c r="A10" s="58" t="s">
        <v>88</v>
      </c>
      <c r="B10" s="57">
        <v>108450.88126600001</v>
      </c>
      <c r="C10" s="19"/>
      <c r="D10" s="221"/>
    </row>
    <row r="11" spans="1:4" ht="25.5" customHeight="1">
      <c r="A11" s="58" t="s">
        <v>89</v>
      </c>
      <c r="B11" s="57">
        <v>80312.668038181801</v>
      </c>
      <c r="C11" s="19"/>
      <c r="D11" s="221"/>
    </row>
    <row r="12" spans="1:4" ht="25.5" customHeight="1">
      <c r="A12" s="58" t="s">
        <v>90</v>
      </c>
      <c r="B12" s="57">
        <v>98718.892754181797</v>
      </c>
      <c r="C12" s="19"/>
      <c r="D12" s="221"/>
    </row>
    <row r="13" spans="1:4" ht="25.5" customHeight="1">
      <c r="A13" s="58" t="s">
        <v>91</v>
      </c>
      <c r="B13" s="57">
        <v>45092.973087999999</v>
      </c>
      <c r="D13" s="221"/>
    </row>
    <row r="14" spans="1:4" ht="25.5" customHeight="1">
      <c r="A14" s="59" t="s">
        <v>92</v>
      </c>
      <c r="B14" s="55">
        <v>39726</v>
      </c>
    </row>
    <row r="15" spans="1:4" ht="25.5" customHeight="1">
      <c r="A15" s="53" t="s">
        <v>62</v>
      </c>
      <c r="B15" s="60">
        <f>B5+B14</f>
        <v>4391433.6981036356</v>
      </c>
    </row>
  </sheetData>
  <mergeCells count="2">
    <mergeCell ref="A1:B1"/>
    <mergeCell ref="A2:B2"/>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19.xml><?xml version="1.0" encoding="utf-8"?>
<worksheet xmlns="http://schemas.openxmlformats.org/spreadsheetml/2006/main" xmlns:r="http://schemas.openxmlformats.org/officeDocument/2006/relationships">
  <dimension ref="A1:C16"/>
  <sheetViews>
    <sheetView workbookViewId="0">
      <selection activeCell="K19" sqref="K19"/>
    </sheetView>
  </sheetViews>
  <sheetFormatPr defaultColWidth="8.875" defaultRowHeight="14.25"/>
  <cols>
    <col min="1" max="1" width="52.125" style="11" customWidth="1"/>
    <col min="2" max="2" width="28.875" style="11" customWidth="1"/>
    <col min="3" max="3" width="14" style="11" customWidth="1"/>
    <col min="4" max="250" width="9.5" style="11" customWidth="1"/>
    <col min="251" max="251" width="33.25" style="11" bestFit="1" customWidth="1"/>
    <col min="252" max="252" width="9.125" style="11" bestFit="1" customWidth="1"/>
    <col min="253" max="253" width="12.125" style="11" bestFit="1" customWidth="1"/>
    <col min="254" max="254" width="7.75" style="11" bestFit="1" customWidth="1"/>
    <col min="255" max="255" width="31.125" style="11" bestFit="1" customWidth="1"/>
    <col min="256" max="256" width="8.875" style="11" bestFit="1"/>
    <col min="257" max="16384" width="8.875" style="11"/>
  </cols>
  <sheetData>
    <row r="1" spans="1:3">
      <c r="A1" s="34" t="s">
        <v>115</v>
      </c>
      <c r="B1" s="17"/>
      <c r="C1" s="12"/>
    </row>
    <row r="2" spans="1:3" ht="26.25">
      <c r="A2" s="377" t="s">
        <v>450</v>
      </c>
      <c r="B2" s="378"/>
      <c r="C2" s="12"/>
    </row>
    <row r="3" spans="1:3">
      <c r="A3" s="10"/>
      <c r="B3" s="17" t="s">
        <v>1</v>
      </c>
      <c r="C3" s="12"/>
    </row>
    <row r="4" spans="1:3" ht="22.5" customHeight="1">
      <c r="A4" s="53" t="s">
        <v>81</v>
      </c>
      <c r="B4" s="61" t="s">
        <v>101</v>
      </c>
      <c r="C4" s="18"/>
    </row>
    <row r="5" spans="1:3" ht="22.5" customHeight="1">
      <c r="A5" s="54" t="s">
        <v>83</v>
      </c>
      <c r="B5" s="55">
        <f>SUM(B6:B13)</f>
        <v>4055558.4288247265</v>
      </c>
      <c r="C5" s="19"/>
    </row>
    <row r="6" spans="1:3" ht="22.5" customHeight="1">
      <c r="A6" s="56" t="s">
        <v>84</v>
      </c>
      <c r="B6" s="57">
        <v>1740715</v>
      </c>
      <c r="C6" s="19"/>
    </row>
    <row r="7" spans="1:3" ht="22.5" customHeight="1">
      <c r="A7" s="56" t="s">
        <v>85</v>
      </c>
      <c r="B7" s="57">
        <v>1030000</v>
      </c>
      <c r="C7" s="19"/>
    </row>
    <row r="8" spans="1:3" ht="22.5" customHeight="1">
      <c r="A8" s="58" t="s">
        <v>86</v>
      </c>
      <c r="B8" s="57">
        <v>216909.2901469091</v>
      </c>
      <c r="C8" s="19"/>
    </row>
    <row r="9" spans="1:3" ht="22.5" customHeight="1">
      <c r="A9" s="56" t="s">
        <v>87</v>
      </c>
      <c r="B9" s="57">
        <v>734611</v>
      </c>
      <c r="C9" s="19"/>
    </row>
    <row r="10" spans="1:3" ht="22.5" customHeight="1">
      <c r="A10" s="58" t="s">
        <v>88</v>
      </c>
      <c r="B10" s="57">
        <v>91002.991332363003</v>
      </c>
      <c r="C10" s="19"/>
    </row>
    <row r="11" spans="1:3" ht="22.5" customHeight="1">
      <c r="A11" s="58" t="s">
        <v>89</v>
      </c>
      <c r="B11" s="57">
        <v>58781.818181818198</v>
      </c>
      <c r="C11" s="19"/>
    </row>
    <row r="12" spans="1:3" ht="22.5" customHeight="1">
      <c r="A12" s="58" t="s">
        <v>90</v>
      </c>
      <c r="B12" s="57">
        <v>108406.6928</v>
      </c>
      <c r="C12" s="19"/>
    </row>
    <row r="13" spans="1:3" ht="22.5" customHeight="1">
      <c r="A13" s="58" t="s">
        <v>91</v>
      </c>
      <c r="B13" s="57">
        <v>75131.636363636397</v>
      </c>
    </row>
    <row r="14" spans="1:3" ht="22.5" customHeight="1">
      <c r="A14" s="62" t="s">
        <v>93</v>
      </c>
      <c r="B14" s="55">
        <v>335876</v>
      </c>
    </row>
    <row r="15" spans="1:3" ht="22.5" customHeight="1">
      <c r="A15" s="67" t="s">
        <v>63</v>
      </c>
      <c r="B15" s="72">
        <f>B5+B14</f>
        <v>4391434.4288247265</v>
      </c>
    </row>
    <row r="16" spans="1:3">
      <c r="A16" s="380"/>
      <c r="B16" s="380"/>
    </row>
  </sheetData>
  <mergeCells count="2">
    <mergeCell ref="A16:B16"/>
    <mergeCell ref="A2:B2"/>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dimension ref="A1:H44"/>
  <sheetViews>
    <sheetView tabSelected="1" topLeftCell="A39" workbookViewId="0">
      <selection activeCell="I42" sqref="I42"/>
    </sheetView>
  </sheetViews>
  <sheetFormatPr defaultRowHeight="13.5"/>
  <cols>
    <col min="1" max="1" width="8.5" customWidth="1"/>
    <col min="3" max="3" width="9.75" customWidth="1"/>
    <col min="4" max="4" width="12.375" customWidth="1"/>
    <col min="5" max="5" width="11.25" customWidth="1"/>
    <col min="6" max="6" width="10.75" customWidth="1"/>
  </cols>
  <sheetData>
    <row r="1" spans="1:8" ht="22.5">
      <c r="A1" s="357" t="s">
        <v>312</v>
      </c>
      <c r="B1" s="357"/>
      <c r="C1" s="357"/>
      <c r="D1" s="357"/>
      <c r="E1" s="357"/>
      <c r="F1" s="357"/>
      <c r="G1" s="357"/>
      <c r="H1" s="357"/>
    </row>
    <row r="2" spans="1:8" ht="31.5" customHeight="1">
      <c r="A2" s="227" t="s">
        <v>342</v>
      </c>
      <c r="B2" s="209"/>
      <c r="C2" s="209"/>
      <c r="D2" s="209"/>
      <c r="E2" s="209"/>
      <c r="F2" s="209"/>
      <c r="G2" s="209"/>
    </row>
    <row r="3" spans="1:8" ht="31.5" customHeight="1">
      <c r="A3" s="209" t="s">
        <v>270</v>
      </c>
      <c r="B3" s="209" t="s">
        <v>363</v>
      </c>
      <c r="C3" s="209"/>
      <c r="D3" s="209"/>
      <c r="E3" s="209"/>
      <c r="F3" s="209"/>
      <c r="G3" s="209"/>
    </row>
    <row r="4" spans="1:8" ht="31.5" customHeight="1">
      <c r="A4" s="209" t="s">
        <v>271</v>
      </c>
      <c r="B4" s="209" t="s">
        <v>364</v>
      </c>
      <c r="C4" s="209"/>
      <c r="D4" s="209"/>
      <c r="E4" s="209"/>
      <c r="F4" s="209"/>
      <c r="G4" s="209"/>
    </row>
    <row r="5" spans="1:8" ht="31.5" customHeight="1">
      <c r="A5" s="209" t="s">
        <v>272</v>
      </c>
      <c r="B5" s="209" t="s">
        <v>365</v>
      </c>
      <c r="C5" s="209"/>
      <c r="D5" s="209"/>
      <c r="E5" s="209"/>
      <c r="F5" s="209"/>
      <c r="G5" s="209"/>
    </row>
    <row r="6" spans="1:8" ht="31.5" customHeight="1">
      <c r="A6" s="209" t="s">
        <v>273</v>
      </c>
      <c r="B6" s="209" t="s">
        <v>366</v>
      </c>
      <c r="C6" s="209"/>
      <c r="D6" s="209"/>
      <c r="E6" s="209"/>
      <c r="F6" s="209"/>
      <c r="G6" s="209"/>
    </row>
    <row r="7" spans="1:8" ht="31.5" customHeight="1">
      <c r="A7" s="209" t="s">
        <v>274</v>
      </c>
      <c r="B7" s="209" t="s">
        <v>367</v>
      </c>
      <c r="C7" s="209"/>
      <c r="D7" s="209"/>
      <c r="E7" s="209"/>
      <c r="F7" s="209"/>
      <c r="G7" s="209"/>
    </row>
    <row r="8" spans="1:8" ht="31.5" customHeight="1">
      <c r="A8" s="209" t="s">
        <v>275</v>
      </c>
      <c r="B8" s="209" t="s">
        <v>368</v>
      </c>
      <c r="C8" s="209"/>
      <c r="D8" s="209"/>
      <c r="E8" s="209"/>
      <c r="F8" s="209"/>
      <c r="G8" s="209"/>
    </row>
    <row r="9" spans="1:8" ht="31.5" customHeight="1">
      <c r="A9" s="209" t="s">
        <v>276</v>
      </c>
      <c r="B9" s="209" t="s">
        <v>369</v>
      </c>
      <c r="C9" s="209"/>
      <c r="D9" s="209"/>
      <c r="E9" s="209"/>
      <c r="F9" s="209"/>
      <c r="G9" s="209"/>
    </row>
    <row r="10" spans="1:8" ht="31.5" customHeight="1">
      <c r="A10" s="209" t="s">
        <v>277</v>
      </c>
      <c r="B10" s="209" t="s">
        <v>370</v>
      </c>
      <c r="C10" s="209"/>
      <c r="D10" s="209"/>
      <c r="E10" s="209"/>
      <c r="F10" s="209"/>
      <c r="G10" s="209"/>
    </row>
    <row r="11" spans="1:8" ht="31.5" customHeight="1">
      <c r="A11" s="209" t="s">
        <v>278</v>
      </c>
      <c r="B11" s="209" t="s">
        <v>371</v>
      </c>
      <c r="C11" s="209"/>
      <c r="D11" s="209"/>
      <c r="E11" s="209"/>
      <c r="F11" s="209"/>
      <c r="G11" s="209"/>
    </row>
    <row r="12" spans="1:8" ht="31.5" customHeight="1">
      <c r="A12" s="209" t="s">
        <v>279</v>
      </c>
      <c r="B12" s="209" t="s">
        <v>372</v>
      </c>
      <c r="C12" s="209"/>
      <c r="D12" s="209"/>
      <c r="E12" s="209"/>
      <c r="F12" s="209"/>
      <c r="G12" s="209"/>
    </row>
    <row r="13" spans="1:8" ht="31.5" customHeight="1">
      <c r="A13" s="209" t="s">
        <v>280</v>
      </c>
      <c r="B13" s="209" t="s">
        <v>373</v>
      </c>
      <c r="C13" s="209"/>
      <c r="D13" s="209"/>
      <c r="E13" s="209"/>
      <c r="F13" s="209"/>
      <c r="G13" s="209"/>
    </row>
    <row r="14" spans="1:8" ht="31.5" customHeight="1">
      <c r="A14" s="209" t="s">
        <v>281</v>
      </c>
      <c r="B14" s="209" t="s">
        <v>374</v>
      </c>
      <c r="C14" s="209"/>
      <c r="D14" s="209"/>
      <c r="E14" s="209"/>
      <c r="F14" s="209"/>
      <c r="G14" s="209"/>
    </row>
    <row r="15" spans="1:8" ht="31.5" customHeight="1">
      <c r="A15" s="209" t="s">
        <v>282</v>
      </c>
      <c r="B15" s="209" t="s">
        <v>375</v>
      </c>
      <c r="C15" s="209"/>
      <c r="D15" s="209"/>
      <c r="E15" s="209"/>
      <c r="F15" s="209"/>
      <c r="G15" s="209"/>
    </row>
    <row r="16" spans="1:8" ht="31.5" customHeight="1">
      <c r="A16" s="209" t="s">
        <v>283</v>
      </c>
      <c r="B16" s="209" t="s">
        <v>376</v>
      </c>
      <c r="C16" s="209"/>
      <c r="D16" s="209"/>
      <c r="E16" s="209"/>
      <c r="F16" s="209"/>
      <c r="G16" s="209"/>
    </row>
    <row r="17" spans="1:7" ht="31.5" customHeight="1">
      <c r="A17" s="209" t="s">
        <v>284</v>
      </c>
      <c r="B17" s="209" t="s">
        <v>377</v>
      </c>
      <c r="C17" s="209"/>
      <c r="D17" s="209"/>
      <c r="E17" s="209"/>
      <c r="F17" s="209"/>
      <c r="G17" s="209"/>
    </row>
    <row r="18" spans="1:7" ht="31.5" customHeight="1">
      <c r="A18" s="209" t="s">
        <v>285</v>
      </c>
      <c r="B18" s="209" t="s">
        <v>378</v>
      </c>
      <c r="C18" s="209"/>
      <c r="D18" s="209"/>
      <c r="E18" s="209"/>
      <c r="F18" s="209"/>
      <c r="G18" s="209"/>
    </row>
    <row r="19" spans="1:7" ht="31.5" customHeight="1">
      <c r="A19" s="209" t="s">
        <v>286</v>
      </c>
      <c r="B19" s="209" t="s">
        <v>379</v>
      </c>
      <c r="C19" s="209"/>
      <c r="D19" s="209"/>
      <c r="E19" s="209"/>
      <c r="F19" s="209"/>
      <c r="G19" s="209"/>
    </row>
    <row r="20" spans="1:7" ht="31.5" customHeight="1">
      <c r="A20" s="210" t="s">
        <v>309</v>
      </c>
      <c r="B20" s="209"/>
      <c r="C20" s="209"/>
      <c r="D20" s="209"/>
      <c r="E20" s="209"/>
      <c r="F20" s="209"/>
      <c r="G20" s="209"/>
    </row>
    <row r="21" spans="1:7" ht="31.5" customHeight="1">
      <c r="A21" s="209" t="s">
        <v>287</v>
      </c>
      <c r="B21" s="209" t="s">
        <v>380</v>
      </c>
      <c r="C21" s="209"/>
      <c r="D21" s="209"/>
      <c r="E21" s="209"/>
      <c r="F21" s="209"/>
      <c r="G21" s="209"/>
    </row>
    <row r="22" spans="1:7" ht="31.5" customHeight="1">
      <c r="A22" s="227" t="s">
        <v>343</v>
      </c>
      <c r="B22" s="209"/>
      <c r="C22" s="209"/>
      <c r="D22" s="209"/>
      <c r="E22" s="209"/>
      <c r="F22" s="209"/>
      <c r="G22" s="209"/>
    </row>
    <row r="23" spans="1:7" ht="31.5" customHeight="1">
      <c r="A23" s="209" t="s">
        <v>288</v>
      </c>
      <c r="B23" s="209" t="s">
        <v>344</v>
      </c>
      <c r="C23" s="209"/>
      <c r="D23" s="209"/>
      <c r="E23" s="209"/>
      <c r="F23" s="209"/>
      <c r="G23" s="209"/>
    </row>
    <row r="24" spans="1:7" ht="31.5" customHeight="1">
      <c r="A24" s="209" t="s">
        <v>289</v>
      </c>
      <c r="B24" s="209" t="s">
        <v>345</v>
      </c>
      <c r="C24" s="209"/>
      <c r="D24" s="209"/>
      <c r="E24" s="209"/>
      <c r="F24" s="209"/>
      <c r="G24" s="209"/>
    </row>
    <row r="25" spans="1:7" ht="31.5" customHeight="1">
      <c r="A25" s="209" t="s">
        <v>290</v>
      </c>
      <c r="B25" s="209" t="s">
        <v>346</v>
      </c>
      <c r="C25" s="209"/>
      <c r="D25" s="209"/>
      <c r="E25" s="209"/>
      <c r="F25" s="209"/>
      <c r="G25" s="209"/>
    </row>
    <row r="26" spans="1:7" ht="31.5" customHeight="1">
      <c r="A26" s="209" t="s">
        <v>291</v>
      </c>
      <c r="B26" s="209" t="s">
        <v>347</v>
      </c>
      <c r="C26" s="209"/>
      <c r="D26" s="209"/>
      <c r="E26" s="209"/>
      <c r="F26" s="209"/>
      <c r="G26" s="209"/>
    </row>
    <row r="27" spans="1:7" ht="31.5" customHeight="1">
      <c r="A27" s="209" t="s">
        <v>292</v>
      </c>
      <c r="B27" s="209" t="s">
        <v>348</v>
      </c>
      <c r="C27" s="209"/>
      <c r="D27" s="209"/>
      <c r="E27" s="209"/>
      <c r="F27" s="209"/>
      <c r="G27" s="209"/>
    </row>
    <row r="28" spans="1:7" ht="31.5" customHeight="1">
      <c r="A28" s="209" t="s">
        <v>293</v>
      </c>
      <c r="B28" s="209" t="s">
        <v>349</v>
      </c>
      <c r="C28" s="209"/>
      <c r="D28" s="209"/>
      <c r="E28" s="209"/>
      <c r="F28" s="209"/>
      <c r="G28" s="209"/>
    </row>
    <row r="29" spans="1:7" ht="31.5" customHeight="1">
      <c r="A29" s="209" t="s">
        <v>294</v>
      </c>
      <c r="B29" s="209" t="s">
        <v>350</v>
      </c>
      <c r="C29" s="209"/>
      <c r="D29" s="209"/>
      <c r="E29" s="209"/>
      <c r="F29" s="209"/>
      <c r="G29" s="209"/>
    </row>
    <row r="30" spans="1:7" ht="31.5" customHeight="1">
      <c r="A30" s="209" t="s">
        <v>295</v>
      </c>
      <c r="B30" s="209" t="s">
        <v>351</v>
      </c>
      <c r="C30" s="209"/>
      <c r="D30" s="209"/>
      <c r="E30" s="209"/>
      <c r="F30" s="209"/>
      <c r="G30" s="209"/>
    </row>
    <row r="31" spans="1:7" ht="31.5" customHeight="1">
      <c r="A31" s="209" t="s">
        <v>296</v>
      </c>
      <c r="B31" s="209" t="s">
        <v>352</v>
      </c>
      <c r="C31" s="209"/>
      <c r="D31" s="209"/>
      <c r="E31" s="209"/>
      <c r="F31" s="209"/>
      <c r="G31" s="209"/>
    </row>
    <row r="32" spans="1:7" ht="31.5" customHeight="1">
      <c r="A32" s="209" t="s">
        <v>297</v>
      </c>
      <c r="B32" s="209" t="s">
        <v>353</v>
      </c>
      <c r="C32" s="209"/>
      <c r="D32" s="209"/>
      <c r="E32" s="209"/>
      <c r="F32" s="209"/>
      <c r="G32" s="209"/>
    </row>
    <row r="33" spans="1:7" ht="31.5" customHeight="1">
      <c r="A33" s="209" t="s">
        <v>298</v>
      </c>
      <c r="B33" s="209" t="s">
        <v>354</v>
      </c>
      <c r="C33" s="209"/>
      <c r="D33" s="209"/>
      <c r="E33" s="209"/>
      <c r="F33" s="209"/>
      <c r="G33" s="209"/>
    </row>
    <row r="34" spans="1:7" ht="31.5" customHeight="1">
      <c r="A34" s="209" t="s">
        <v>299</v>
      </c>
      <c r="B34" s="228" t="s">
        <v>355</v>
      </c>
      <c r="C34" s="209"/>
      <c r="D34" s="209"/>
      <c r="E34" s="209"/>
      <c r="F34" s="209"/>
      <c r="G34" s="209"/>
    </row>
    <row r="35" spans="1:7" ht="31.5" customHeight="1">
      <c r="A35" s="209" t="s">
        <v>300</v>
      </c>
      <c r="B35" s="209" t="s">
        <v>356</v>
      </c>
      <c r="C35" s="209"/>
      <c r="D35" s="209"/>
      <c r="E35" s="209"/>
      <c r="F35" s="209"/>
      <c r="G35" s="209"/>
    </row>
    <row r="36" spans="1:7" ht="31.5" customHeight="1">
      <c r="A36" s="209" t="s">
        <v>301</v>
      </c>
      <c r="B36" s="209" t="s">
        <v>357</v>
      </c>
      <c r="C36" s="209"/>
      <c r="D36" s="209"/>
      <c r="E36" s="209"/>
      <c r="F36" s="209"/>
      <c r="G36" s="209"/>
    </row>
    <row r="37" spans="1:7" ht="31.5" customHeight="1">
      <c r="A37" s="209" t="s">
        <v>302</v>
      </c>
      <c r="B37" s="209" t="s">
        <v>358</v>
      </c>
      <c r="C37" s="209"/>
      <c r="D37" s="209"/>
      <c r="E37" s="209"/>
      <c r="F37" s="209"/>
      <c r="G37" s="209"/>
    </row>
    <row r="38" spans="1:7" ht="31.5" customHeight="1">
      <c r="A38" s="209" t="s">
        <v>303</v>
      </c>
      <c r="B38" s="209" t="s">
        <v>359</v>
      </c>
      <c r="C38" s="209"/>
      <c r="D38" s="209"/>
      <c r="E38" s="209"/>
      <c r="F38" s="209"/>
      <c r="G38" s="209"/>
    </row>
    <row r="39" spans="1:7" ht="31.5" customHeight="1">
      <c r="A39" s="209" t="s">
        <v>304</v>
      </c>
      <c r="B39" s="209" t="s">
        <v>360</v>
      </c>
      <c r="C39" s="209"/>
      <c r="D39" s="209"/>
      <c r="E39" s="209"/>
      <c r="F39" s="209"/>
      <c r="G39" s="209"/>
    </row>
    <row r="40" spans="1:7" ht="31.5" customHeight="1">
      <c r="A40" s="209" t="s">
        <v>305</v>
      </c>
      <c r="B40" s="209" t="s">
        <v>310</v>
      </c>
      <c r="C40" s="209"/>
      <c r="D40" s="209"/>
      <c r="E40" s="209"/>
      <c r="F40" s="209"/>
      <c r="G40" s="209"/>
    </row>
    <row r="41" spans="1:7" ht="31.5" customHeight="1">
      <c r="A41" s="209" t="s">
        <v>306</v>
      </c>
      <c r="B41" s="209" t="s">
        <v>311</v>
      </c>
      <c r="C41" s="209"/>
      <c r="D41" s="209"/>
      <c r="E41" s="209"/>
      <c r="F41" s="209"/>
      <c r="G41" s="209"/>
    </row>
    <row r="42" spans="1:7" ht="31.5" customHeight="1">
      <c r="A42" s="209" t="s">
        <v>307</v>
      </c>
      <c r="B42" s="209" t="s">
        <v>361</v>
      </c>
      <c r="C42" s="209"/>
      <c r="D42" s="209"/>
      <c r="E42" s="209"/>
      <c r="F42" s="209"/>
      <c r="G42" s="209"/>
    </row>
    <row r="43" spans="1:7" ht="31.5" customHeight="1">
      <c r="A43" s="209" t="s">
        <v>308</v>
      </c>
      <c r="B43" s="209" t="s">
        <v>362</v>
      </c>
      <c r="C43" s="209"/>
      <c r="D43" s="209"/>
      <c r="E43" s="209"/>
      <c r="F43" s="209"/>
      <c r="G43" s="209"/>
    </row>
    <row r="44" spans="1:7" ht="31.5" customHeight="1">
      <c r="A44" s="210" t="s">
        <v>1180</v>
      </c>
    </row>
  </sheetData>
  <mergeCells count="1">
    <mergeCell ref="A1:H1"/>
  </mergeCells>
  <phoneticPr fontId="2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dimension ref="A1:E7"/>
  <sheetViews>
    <sheetView workbookViewId="0">
      <selection activeCell="I8" sqref="I8"/>
    </sheetView>
  </sheetViews>
  <sheetFormatPr defaultColWidth="9.375" defaultRowHeight="15.75"/>
  <cols>
    <col min="1" max="1" width="16.25" style="32" customWidth="1"/>
    <col min="2" max="5" width="18.375" style="32" customWidth="1"/>
    <col min="6" max="250" width="9.5" style="32" customWidth="1"/>
    <col min="251" max="251" width="13.875" style="32" customWidth="1"/>
    <col min="252" max="252" width="13.75" style="32" bestFit="1" customWidth="1"/>
    <col min="253" max="253" width="15.875" style="32" bestFit="1" customWidth="1"/>
    <col min="254" max="254" width="9.375" style="32" bestFit="1"/>
    <col min="255" max="16384" width="9.375" style="32"/>
  </cols>
  <sheetData>
    <row r="1" spans="1:5" ht="18" customHeight="1">
      <c r="A1" s="381" t="s">
        <v>116</v>
      </c>
      <c r="B1" s="382"/>
      <c r="C1" s="31"/>
    </row>
    <row r="2" spans="1:5" ht="49.9" customHeight="1">
      <c r="A2" s="383" t="s">
        <v>451</v>
      </c>
      <c r="B2" s="383"/>
      <c r="C2" s="383"/>
      <c r="D2" s="383"/>
      <c r="E2" s="383"/>
    </row>
    <row r="3" spans="1:5" ht="18" customHeight="1" thickBot="1">
      <c r="A3" s="234"/>
      <c r="B3" s="234"/>
      <c r="C3" s="234"/>
      <c r="D3" s="235"/>
      <c r="E3" s="244" t="s">
        <v>102</v>
      </c>
    </row>
    <row r="4" spans="1:5" ht="30">
      <c r="A4" s="236" t="s">
        <v>103</v>
      </c>
      <c r="B4" s="237" t="s">
        <v>452</v>
      </c>
      <c r="C4" s="237" t="s">
        <v>453</v>
      </c>
      <c r="D4" s="237" t="s">
        <v>454</v>
      </c>
      <c r="E4" s="237" t="s">
        <v>455</v>
      </c>
    </row>
    <row r="5" spans="1:5" ht="19.149999999999999" customHeight="1">
      <c r="A5" s="238" t="s">
        <v>456</v>
      </c>
      <c r="B5" s="239">
        <f>B6+B7</f>
        <v>244.8</v>
      </c>
      <c r="C5" s="239">
        <f>C6+C7</f>
        <v>271.89999999999998</v>
      </c>
      <c r="D5" s="239">
        <f>D6+D7</f>
        <v>244.79217449999999</v>
      </c>
      <c r="E5" s="239">
        <f>E6+E7</f>
        <v>271.88</v>
      </c>
    </row>
    <row r="6" spans="1:5" ht="19.5" customHeight="1">
      <c r="A6" s="240" t="s">
        <v>104</v>
      </c>
      <c r="B6" s="241">
        <v>117.03</v>
      </c>
      <c r="C6" s="241">
        <v>127.63</v>
      </c>
      <c r="D6" s="241">
        <v>117.02217450000001</v>
      </c>
      <c r="E6" s="241">
        <v>127.61</v>
      </c>
    </row>
    <row r="7" spans="1:5" ht="19.5" customHeight="1" thickBot="1">
      <c r="A7" s="242" t="s">
        <v>105</v>
      </c>
      <c r="B7" s="243">
        <v>127.77</v>
      </c>
      <c r="C7" s="243">
        <f>141.77+2.5</f>
        <v>144.27000000000001</v>
      </c>
      <c r="D7" s="243">
        <v>127.77</v>
      </c>
      <c r="E7" s="243">
        <f>141.77+2.5</f>
        <v>144.27000000000001</v>
      </c>
    </row>
  </sheetData>
  <mergeCells count="2">
    <mergeCell ref="A1:B1"/>
    <mergeCell ref="A2:E2"/>
  </mergeCells>
  <phoneticPr fontId="2" type="noConversion"/>
  <printOptions horizontalCentered="1"/>
  <pageMargins left="0.70866141732283472" right="0.70866141732283472" top="0.74803149606299213" bottom="0.74803149606299213" header="0.51181102362204722" footer="0.51181102362204722"/>
  <pageSetup paperSize="9" firstPageNumber="0" orientation="landscape" horizontalDpi="300" verticalDpi="300" r:id="rId1"/>
</worksheet>
</file>

<file path=xl/worksheets/sheet21.xml><?xml version="1.0" encoding="utf-8"?>
<worksheet xmlns="http://schemas.openxmlformats.org/spreadsheetml/2006/main" xmlns:r="http://schemas.openxmlformats.org/officeDocument/2006/relationships">
  <dimension ref="A1:C21"/>
  <sheetViews>
    <sheetView workbookViewId="0">
      <selection activeCell="G17" sqref="G17"/>
    </sheetView>
  </sheetViews>
  <sheetFormatPr defaultColWidth="11.75" defaultRowHeight="14.25"/>
  <cols>
    <col min="1" max="1" width="50.875" style="88" customWidth="1"/>
    <col min="2" max="2" width="33.375" style="88" customWidth="1"/>
    <col min="3" max="250" width="9.5" style="88" customWidth="1"/>
    <col min="251" max="251" width="25.625" style="88" customWidth="1"/>
    <col min="252" max="254" width="11.75" style="88" customWidth="1"/>
    <col min="255" max="255" width="29.75" style="88" customWidth="1"/>
    <col min="256" max="16384" width="11.75" style="88"/>
  </cols>
  <sheetData>
    <row r="1" spans="1:3">
      <c r="A1" s="85" t="s">
        <v>248</v>
      </c>
      <c r="B1" s="86"/>
      <c r="C1" s="87"/>
    </row>
    <row r="2" spans="1:3" s="90" customFormat="1" ht="26.25">
      <c r="A2" s="384" t="s">
        <v>459</v>
      </c>
      <c r="B2" s="385"/>
      <c r="C2" s="89"/>
    </row>
    <row r="3" spans="1:3">
      <c r="A3" s="386" t="s">
        <v>1</v>
      </c>
      <c r="B3" s="386"/>
      <c r="C3" s="87"/>
    </row>
    <row r="4" spans="1:3" ht="22.15" customHeight="1">
      <c r="A4" s="387" t="s">
        <v>2</v>
      </c>
      <c r="B4" s="388" t="s">
        <v>460</v>
      </c>
      <c r="C4" s="87"/>
    </row>
    <row r="5" spans="1:3" ht="22.15" customHeight="1">
      <c r="A5" s="387"/>
      <c r="B5" s="389"/>
      <c r="C5" s="87"/>
    </row>
    <row r="6" spans="1:3" ht="15.75">
      <c r="A6" s="91" t="s">
        <v>4</v>
      </c>
      <c r="B6" s="92">
        <v>9900300</v>
      </c>
      <c r="C6" s="87"/>
    </row>
    <row r="7" spans="1:3" ht="15.75">
      <c r="A7" s="93" t="s">
        <v>457</v>
      </c>
      <c r="B7" s="92">
        <v>8054000.0000000009</v>
      </c>
      <c r="C7" s="87"/>
    </row>
    <row r="8" spans="1:3" ht="15.75">
      <c r="A8" s="94" t="s">
        <v>335</v>
      </c>
      <c r="B8" s="95">
        <v>3986743.3287268598</v>
      </c>
      <c r="C8" s="87"/>
    </row>
    <row r="9" spans="1:3" ht="15.75">
      <c r="A9" s="96" t="s">
        <v>336</v>
      </c>
      <c r="B9" s="95">
        <v>13800</v>
      </c>
      <c r="C9" s="87"/>
    </row>
    <row r="10" spans="1:3" ht="15.75">
      <c r="A10" s="97" t="s">
        <v>337</v>
      </c>
      <c r="B10" s="95">
        <v>1401144.4842705701</v>
      </c>
      <c r="C10" s="87"/>
    </row>
    <row r="11" spans="1:3" ht="15.75">
      <c r="A11" s="97" t="s">
        <v>338</v>
      </c>
      <c r="B11" s="95">
        <v>523757.356342496</v>
      </c>
      <c r="C11" s="87"/>
    </row>
    <row r="12" spans="1:3" ht="15.75">
      <c r="A12" s="96" t="s">
        <v>16</v>
      </c>
      <c r="B12" s="95">
        <v>571233.68693655496</v>
      </c>
      <c r="C12" s="87"/>
    </row>
    <row r="13" spans="1:3" ht="15.75">
      <c r="A13" s="96" t="s">
        <v>18</v>
      </c>
      <c r="B13" s="95">
        <v>392180.86203179701</v>
      </c>
      <c r="C13" s="87"/>
    </row>
    <row r="14" spans="1:3" ht="15.75">
      <c r="A14" s="96" t="s">
        <v>125</v>
      </c>
      <c r="B14" s="95">
        <v>264589.75863888802</v>
      </c>
      <c r="C14" s="87"/>
    </row>
    <row r="15" spans="1:3" ht="15.75">
      <c r="A15" s="96" t="s">
        <v>126</v>
      </c>
      <c r="B15" s="95">
        <v>464784.00704011798</v>
      </c>
      <c r="C15" s="87"/>
    </row>
    <row r="16" spans="1:3" ht="15.75">
      <c r="A16" s="96" t="s">
        <v>24</v>
      </c>
      <c r="B16" s="95">
        <v>218722.59522822301</v>
      </c>
      <c r="C16" s="87"/>
    </row>
    <row r="17" spans="1:3" ht="15.75">
      <c r="A17" s="96" t="s">
        <v>339</v>
      </c>
      <c r="B17" s="95">
        <v>124578.97043726681</v>
      </c>
      <c r="C17" s="87"/>
    </row>
    <row r="18" spans="1:3" ht="15.75">
      <c r="A18" s="96" t="s">
        <v>28</v>
      </c>
      <c r="B18" s="95">
        <v>92464.950347228005</v>
      </c>
      <c r="C18" s="87"/>
    </row>
    <row r="19" spans="1:3" ht="15.75">
      <c r="A19" s="93" t="s">
        <v>458</v>
      </c>
      <c r="B19" s="92">
        <v>1846299.9999999991</v>
      </c>
      <c r="C19" s="87"/>
    </row>
    <row r="20" spans="1:3" ht="15.75">
      <c r="A20" s="96" t="s">
        <v>32</v>
      </c>
      <c r="B20" s="95">
        <v>157316.89999892301</v>
      </c>
      <c r="C20" s="87"/>
    </row>
    <row r="21" spans="1:3" ht="15.75">
      <c r="A21" s="96" t="s">
        <v>34</v>
      </c>
      <c r="B21" s="98">
        <v>1688983</v>
      </c>
      <c r="C21" s="87"/>
    </row>
  </sheetData>
  <mergeCells count="4">
    <mergeCell ref="A2:B2"/>
    <mergeCell ref="A3:B3"/>
    <mergeCell ref="A4:A5"/>
    <mergeCell ref="B4:B5"/>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22.xml><?xml version="1.0" encoding="utf-8"?>
<worksheet xmlns="http://schemas.openxmlformats.org/spreadsheetml/2006/main" xmlns:r="http://schemas.openxmlformats.org/officeDocument/2006/relationships">
  <dimension ref="A1:C23"/>
  <sheetViews>
    <sheetView workbookViewId="0">
      <selection activeCell="G6" sqref="G6"/>
    </sheetView>
  </sheetViews>
  <sheetFormatPr defaultColWidth="11.75" defaultRowHeight="14.25"/>
  <cols>
    <col min="1" max="1" width="48.25" style="88" customWidth="1"/>
    <col min="2" max="2" width="36.5" style="88" customWidth="1"/>
    <col min="3" max="250" width="9.5" style="88" customWidth="1"/>
    <col min="251" max="251" width="25.625" style="88" customWidth="1"/>
    <col min="252" max="254" width="11.75" style="88" customWidth="1"/>
    <col min="255" max="255" width="29.75" style="88" customWidth="1"/>
    <col min="256" max="16384" width="11.75" style="88"/>
  </cols>
  <sheetData>
    <row r="1" spans="1:3">
      <c r="A1" s="86" t="s">
        <v>249</v>
      </c>
      <c r="B1" s="86"/>
      <c r="C1" s="87"/>
    </row>
    <row r="2" spans="1:3" s="90" customFormat="1" ht="26.25">
      <c r="A2" s="384" t="s">
        <v>475</v>
      </c>
      <c r="B2" s="385"/>
      <c r="C2" s="89"/>
    </row>
    <row r="3" spans="1:3">
      <c r="A3" s="386" t="s">
        <v>127</v>
      </c>
      <c r="B3" s="386"/>
      <c r="C3" s="87"/>
    </row>
    <row r="4" spans="1:3" ht="18.75" customHeight="1">
      <c r="A4" s="387" t="s">
        <v>3</v>
      </c>
      <c r="B4" s="388" t="s">
        <v>460</v>
      </c>
      <c r="C4" s="87"/>
    </row>
    <row r="5" spans="1:3" ht="20.25" customHeight="1">
      <c r="A5" s="389"/>
      <c r="B5" s="389"/>
      <c r="C5" s="87"/>
    </row>
    <row r="6" spans="1:3" ht="15.75">
      <c r="A6" s="91" t="s">
        <v>5</v>
      </c>
      <c r="B6" s="245">
        <v>10600000.25</v>
      </c>
      <c r="C6" s="87"/>
    </row>
    <row r="7" spans="1:3" ht="15.75">
      <c r="A7" s="99" t="s">
        <v>461</v>
      </c>
      <c r="B7" s="95">
        <v>809022.32</v>
      </c>
      <c r="C7" s="87"/>
    </row>
    <row r="8" spans="1:3" ht="15.75">
      <c r="A8" s="99" t="s">
        <v>462</v>
      </c>
      <c r="B8" s="95">
        <v>660235.43000000005</v>
      </c>
      <c r="C8" s="87"/>
    </row>
    <row r="9" spans="1:3" ht="15.75">
      <c r="A9" s="99" t="s">
        <v>463</v>
      </c>
      <c r="B9" s="95">
        <v>1682739.115</v>
      </c>
      <c r="C9" s="87"/>
    </row>
    <row r="10" spans="1:3" ht="15.75">
      <c r="A10" s="99" t="s">
        <v>464</v>
      </c>
      <c r="B10" s="95">
        <v>452936.71</v>
      </c>
      <c r="C10" s="87"/>
    </row>
    <row r="11" spans="1:3" ht="15.75">
      <c r="A11" s="99" t="s">
        <v>465</v>
      </c>
      <c r="B11" s="95">
        <v>143451.83499999999</v>
      </c>
      <c r="C11" s="87"/>
    </row>
    <row r="12" spans="1:3" ht="15.75">
      <c r="A12" s="99" t="s">
        <v>466</v>
      </c>
      <c r="B12" s="95">
        <v>877827.71</v>
      </c>
      <c r="C12" s="87"/>
    </row>
    <row r="13" spans="1:3" ht="15.75">
      <c r="A13" s="99" t="s">
        <v>467</v>
      </c>
      <c r="B13" s="95">
        <v>632028.81999999995</v>
      </c>
      <c r="C13" s="87"/>
    </row>
    <row r="14" spans="1:3" ht="15.75">
      <c r="A14" s="99" t="s">
        <v>468</v>
      </c>
      <c r="B14" s="95">
        <v>480105.18</v>
      </c>
      <c r="C14" s="87"/>
    </row>
    <row r="15" spans="1:3" ht="15.75">
      <c r="A15" s="99" t="s">
        <v>469</v>
      </c>
      <c r="B15" s="95">
        <v>2927544.8250000002</v>
      </c>
      <c r="C15" s="87"/>
    </row>
    <row r="16" spans="1:3" ht="15.75">
      <c r="A16" s="99" t="s">
        <v>470</v>
      </c>
      <c r="B16" s="95">
        <v>472394.39</v>
      </c>
      <c r="C16" s="87"/>
    </row>
    <row r="17" spans="1:3" ht="15.75">
      <c r="A17" s="99" t="s">
        <v>471</v>
      </c>
      <c r="B17" s="95">
        <v>373436.47</v>
      </c>
      <c r="C17" s="87"/>
    </row>
    <row r="18" spans="1:3" ht="15.75">
      <c r="A18" s="99" t="s">
        <v>472</v>
      </c>
      <c r="B18" s="95">
        <v>441385.66000000003</v>
      </c>
      <c r="C18" s="87"/>
    </row>
    <row r="19" spans="1:3" ht="15.75">
      <c r="A19" s="99" t="s">
        <v>473</v>
      </c>
      <c r="B19" s="95">
        <v>145250.01</v>
      </c>
      <c r="C19" s="87"/>
    </row>
    <row r="20" spans="1:3" ht="15.75">
      <c r="A20" s="99" t="s">
        <v>474</v>
      </c>
      <c r="B20" s="95">
        <v>53883.324999999997</v>
      </c>
      <c r="C20" s="87"/>
    </row>
    <row r="21" spans="1:3" ht="15.75">
      <c r="A21" s="99" t="s">
        <v>395</v>
      </c>
      <c r="B21" s="95">
        <v>222982.61</v>
      </c>
      <c r="C21" s="87"/>
    </row>
    <row r="22" spans="1:3" ht="15.75">
      <c r="A22" s="99" t="s">
        <v>396</v>
      </c>
      <c r="B22" s="95">
        <v>134012.25</v>
      </c>
      <c r="C22" s="87"/>
    </row>
    <row r="23" spans="1:3" ht="15.75">
      <c r="A23" s="99" t="s">
        <v>397</v>
      </c>
      <c r="B23" s="95">
        <v>90763.59</v>
      </c>
    </row>
  </sheetData>
  <mergeCells count="4">
    <mergeCell ref="A2:B2"/>
    <mergeCell ref="A3:B3"/>
    <mergeCell ref="A4:A5"/>
    <mergeCell ref="B4:B5"/>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23.xml><?xml version="1.0" encoding="utf-8"?>
<worksheet xmlns="http://schemas.openxmlformats.org/spreadsheetml/2006/main" xmlns:r="http://schemas.openxmlformats.org/officeDocument/2006/relationships">
  <dimension ref="A1:B16"/>
  <sheetViews>
    <sheetView workbookViewId="0">
      <selection activeCell="B6" sqref="B6:B11"/>
    </sheetView>
  </sheetViews>
  <sheetFormatPr defaultColWidth="8.75" defaultRowHeight="15.75"/>
  <cols>
    <col min="1" max="1" width="51.5" style="32" customWidth="1"/>
    <col min="2" max="2" width="33.5" style="32" customWidth="1"/>
    <col min="3" max="16384" width="8.75" style="32"/>
  </cols>
  <sheetData>
    <row r="1" spans="1:2">
      <c r="A1" s="100" t="s">
        <v>250</v>
      </c>
      <c r="B1" s="100"/>
    </row>
    <row r="2" spans="1:2" ht="26.25">
      <c r="A2" s="390" t="s">
        <v>1083</v>
      </c>
      <c r="B2" s="390"/>
    </row>
    <row r="3" spans="1:2">
      <c r="A3" s="100"/>
      <c r="B3" s="101" t="s">
        <v>128</v>
      </c>
    </row>
    <row r="4" spans="1:2">
      <c r="A4" s="84" t="s">
        <v>129</v>
      </c>
      <c r="B4" s="84" t="s">
        <v>130</v>
      </c>
    </row>
    <row r="5" spans="1:2">
      <c r="A5" s="102" t="s">
        <v>131</v>
      </c>
      <c r="B5" s="103">
        <f>SUM(B6:B11)</f>
        <v>3117251</v>
      </c>
    </row>
    <row r="6" spans="1:2">
      <c r="A6" s="104" t="s">
        <v>1169</v>
      </c>
      <c r="B6" s="105">
        <v>2757900</v>
      </c>
    </row>
    <row r="7" spans="1:2">
      <c r="A7" s="102" t="s">
        <v>1164</v>
      </c>
      <c r="B7" s="105">
        <v>246000</v>
      </c>
    </row>
    <row r="8" spans="1:2">
      <c r="A8" s="102" t="s">
        <v>1165</v>
      </c>
      <c r="B8" s="105">
        <v>10100</v>
      </c>
    </row>
    <row r="9" spans="1:2">
      <c r="A9" s="102" t="s">
        <v>1166</v>
      </c>
      <c r="B9" s="105">
        <v>30724</v>
      </c>
    </row>
    <row r="10" spans="1:2">
      <c r="A10" s="102" t="s">
        <v>1167</v>
      </c>
      <c r="B10" s="105">
        <v>66501</v>
      </c>
    </row>
    <row r="11" spans="1:2">
      <c r="A11" s="102" t="s">
        <v>1168</v>
      </c>
      <c r="B11" s="105">
        <v>6026</v>
      </c>
    </row>
    <row r="12" spans="1:2">
      <c r="A12" s="102" t="s">
        <v>132</v>
      </c>
      <c r="B12" s="105">
        <v>59475</v>
      </c>
    </row>
    <row r="13" spans="1:2">
      <c r="A13" s="102" t="s">
        <v>1170</v>
      </c>
      <c r="B13" s="105">
        <v>373925</v>
      </c>
    </row>
    <row r="14" spans="1:2">
      <c r="A14" s="102" t="s">
        <v>1171</v>
      </c>
      <c r="B14" s="105">
        <v>53000</v>
      </c>
    </row>
    <row r="15" spans="1:2">
      <c r="A15" s="102" t="s">
        <v>1172</v>
      </c>
      <c r="B15" s="105">
        <v>190000</v>
      </c>
    </row>
    <row r="16" spans="1:2">
      <c r="A16" s="84" t="s">
        <v>133</v>
      </c>
      <c r="B16" s="106">
        <f>B5+B12+B13+B14+B15</f>
        <v>3793651</v>
      </c>
    </row>
  </sheetData>
  <mergeCells count="1">
    <mergeCell ref="A2:B2"/>
  </mergeCells>
  <phoneticPr fontId="22"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B17"/>
  <sheetViews>
    <sheetView workbookViewId="0">
      <selection activeCell="H15" sqref="H15"/>
    </sheetView>
  </sheetViews>
  <sheetFormatPr defaultColWidth="8.75" defaultRowHeight="15.75"/>
  <cols>
    <col min="1" max="1" width="53.75" style="32" customWidth="1"/>
    <col min="2" max="2" width="30.375" style="32" customWidth="1"/>
    <col min="3" max="16384" width="8.75" style="32"/>
  </cols>
  <sheetData>
    <row r="1" spans="1:2">
      <c r="A1" s="107" t="s">
        <v>251</v>
      </c>
      <c r="B1" s="100"/>
    </row>
    <row r="2" spans="1:2" ht="26.25">
      <c r="A2" s="390" t="s">
        <v>1084</v>
      </c>
      <c r="B2" s="390"/>
    </row>
    <row r="3" spans="1:2">
      <c r="A3" s="100"/>
      <c r="B3" s="108" t="s">
        <v>134</v>
      </c>
    </row>
    <row r="4" spans="1:2">
      <c r="A4" s="185" t="s">
        <v>319</v>
      </c>
      <c r="B4" s="177">
        <f>SUM(B5:B13)</f>
        <v>3323634</v>
      </c>
    </row>
    <row r="5" spans="1:2">
      <c r="A5" s="181" t="s">
        <v>215</v>
      </c>
      <c r="B5" s="182">
        <v>30724</v>
      </c>
    </row>
    <row r="6" spans="1:2">
      <c r="A6" s="181" t="s">
        <v>221</v>
      </c>
      <c r="B6" s="182">
        <v>56001</v>
      </c>
    </row>
    <row r="7" spans="1:2">
      <c r="A7" s="181" t="s">
        <v>222</v>
      </c>
      <c r="B7" s="183">
        <v>213100</v>
      </c>
    </row>
    <row r="8" spans="1:2">
      <c r="A8" s="181" t="s">
        <v>223</v>
      </c>
      <c r="B8" s="183">
        <v>2932660</v>
      </c>
    </row>
    <row r="9" spans="1:2">
      <c r="A9" s="225" t="s">
        <v>74</v>
      </c>
      <c r="B9" s="183">
        <v>993</v>
      </c>
    </row>
    <row r="10" spans="1:2">
      <c r="A10" s="225" t="s">
        <v>71</v>
      </c>
      <c r="B10" s="184">
        <v>31292</v>
      </c>
    </row>
    <row r="11" spans="1:2">
      <c r="A11" s="225" t="s">
        <v>72</v>
      </c>
      <c r="B11" s="184">
        <v>5764</v>
      </c>
    </row>
    <row r="12" spans="1:2">
      <c r="A12" s="225" t="s">
        <v>1177</v>
      </c>
      <c r="B12" s="184">
        <v>39300</v>
      </c>
    </row>
    <row r="13" spans="1:2">
      <c r="A13" s="225" t="s">
        <v>1176</v>
      </c>
      <c r="B13" s="184">
        <v>13800</v>
      </c>
    </row>
    <row r="14" spans="1:2">
      <c r="A14" s="185" t="s">
        <v>1173</v>
      </c>
      <c r="B14" s="177">
        <v>53000</v>
      </c>
    </row>
    <row r="15" spans="1:2">
      <c r="A15" s="185" t="s">
        <v>1174</v>
      </c>
      <c r="B15" s="312">
        <v>34740</v>
      </c>
    </row>
    <row r="16" spans="1:2">
      <c r="A16" s="185" t="s">
        <v>1175</v>
      </c>
      <c r="B16" s="186">
        <v>382277</v>
      </c>
    </row>
    <row r="17" spans="1:2">
      <c r="A17" s="187" t="s">
        <v>63</v>
      </c>
      <c r="B17" s="178">
        <f>B4+B14+B16+B15</f>
        <v>3793651</v>
      </c>
    </row>
  </sheetData>
  <mergeCells count="1">
    <mergeCell ref="A2:B2"/>
  </mergeCells>
  <phoneticPr fontId="22"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B9"/>
  <sheetViews>
    <sheetView workbookViewId="0">
      <selection activeCell="B5" sqref="B5"/>
    </sheetView>
  </sheetViews>
  <sheetFormatPr defaultColWidth="7" defaultRowHeight="12.75"/>
  <cols>
    <col min="1" max="1" width="46.125" style="110" customWidth="1"/>
    <col min="2" max="2" width="38.625" style="110" customWidth="1"/>
    <col min="3" max="241" width="9" style="110" customWidth="1"/>
    <col min="242" max="242" width="28.875" style="110" bestFit="1" customWidth="1"/>
    <col min="243" max="243" width="6.125" style="110" bestFit="1" customWidth="1"/>
    <col min="244" max="244" width="10.5" style="110" bestFit="1" customWidth="1"/>
    <col min="245" max="245" width="8.5" style="110" customWidth="1"/>
    <col min="246" max="247" width="10.5" style="110" bestFit="1" customWidth="1"/>
    <col min="248" max="248" width="7.625" style="110" customWidth="1"/>
    <col min="249" max="249" width="10.5" style="110" bestFit="1" customWidth="1"/>
    <col min="250" max="250" width="28.875" style="110" bestFit="1" customWidth="1"/>
    <col min="251" max="251" width="6.125" style="110" bestFit="1" customWidth="1"/>
    <col min="252" max="252" width="10.5" style="110" bestFit="1" customWidth="1"/>
    <col min="253" max="253" width="7.375" style="110" customWidth="1"/>
    <col min="254" max="255" width="10.5" style="110" bestFit="1" customWidth="1"/>
    <col min="256" max="16384" width="7" style="110"/>
  </cols>
  <sheetData>
    <row r="1" spans="1:2" ht="15">
      <c r="A1" s="109" t="s">
        <v>252</v>
      </c>
    </row>
    <row r="2" spans="1:2" ht="25.5">
      <c r="A2" s="391" t="s">
        <v>1035</v>
      </c>
      <c r="B2" s="391"/>
    </row>
    <row r="3" spans="1:2" ht="14.25">
      <c r="A3" s="111"/>
      <c r="B3" s="112" t="s">
        <v>127</v>
      </c>
    </row>
    <row r="4" spans="1:2" s="114" customFormat="1" ht="14.25">
      <c r="A4" s="113" t="s">
        <v>1037</v>
      </c>
      <c r="B4" s="113" t="s">
        <v>1036</v>
      </c>
    </row>
    <row r="5" spans="1:2" s="114" customFormat="1" ht="15.75">
      <c r="A5" s="115" t="s">
        <v>135</v>
      </c>
      <c r="B5" s="116">
        <v>65692.289999999994</v>
      </c>
    </row>
    <row r="6" spans="1:2" s="114" customFormat="1" ht="15.75">
      <c r="A6" s="115" t="s">
        <v>1038</v>
      </c>
      <c r="B6" s="116">
        <v>18800</v>
      </c>
    </row>
    <row r="7" spans="1:2" s="114" customFormat="1" ht="15.75">
      <c r="A7" s="115" t="s">
        <v>1039</v>
      </c>
      <c r="B7" s="116">
        <v>6412</v>
      </c>
    </row>
    <row r="8" spans="1:2" s="114" customFormat="1" ht="15.75">
      <c r="A8" s="115" t="s">
        <v>1040</v>
      </c>
      <c r="B8" s="116">
        <v>10749</v>
      </c>
    </row>
    <row r="9" spans="1:2" ht="15.75">
      <c r="A9" s="113" t="s">
        <v>1041</v>
      </c>
      <c r="B9" s="274">
        <v>101653.29</v>
      </c>
    </row>
  </sheetData>
  <mergeCells count="1">
    <mergeCell ref="A2:B2"/>
  </mergeCells>
  <phoneticPr fontId="22" type="noConversion"/>
  <printOptions horizontalCentered="1"/>
  <pageMargins left="0.74803149606299213" right="0.74803149606299213" top="0.98425196850393704" bottom="0.98425196850393704" header="0.51181102362204722" footer="0.51181102362204722"/>
  <pageSetup paperSize="9" firstPageNumber="0" fitToWidth="0" fitToHeight="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dimension ref="A1:B11"/>
  <sheetViews>
    <sheetView workbookViewId="0">
      <selection activeCell="E16" sqref="E16"/>
    </sheetView>
  </sheetViews>
  <sheetFormatPr defaultColWidth="7" defaultRowHeight="12.75"/>
  <cols>
    <col min="1" max="1" width="51.625" style="110" customWidth="1"/>
    <col min="2" max="2" width="34" style="110" customWidth="1"/>
    <col min="3" max="241" width="9" style="110" customWidth="1"/>
    <col min="242" max="242" width="28.875" style="110" bestFit="1" customWidth="1"/>
    <col min="243" max="243" width="6.125" style="110" bestFit="1" customWidth="1"/>
    <col min="244" max="244" width="10.5" style="110" bestFit="1" customWidth="1"/>
    <col min="245" max="245" width="8.5" style="110" customWidth="1"/>
    <col min="246" max="247" width="10.5" style="110" bestFit="1" customWidth="1"/>
    <col min="248" max="248" width="7.625" style="110" customWidth="1"/>
    <col min="249" max="249" width="10.5" style="110" bestFit="1" customWidth="1"/>
    <col min="250" max="250" width="28.875" style="110" bestFit="1" customWidth="1"/>
    <col min="251" max="251" width="6.125" style="110" bestFit="1" customWidth="1"/>
    <col min="252" max="252" width="10.5" style="110" bestFit="1" customWidth="1"/>
    <col min="253" max="253" width="7.375" style="110" customWidth="1"/>
    <col min="254" max="255" width="10.5" style="110" bestFit="1" customWidth="1"/>
    <col min="256" max="16384" width="7" style="110"/>
  </cols>
  <sheetData>
    <row r="1" spans="1:2" ht="15">
      <c r="A1" s="109" t="s">
        <v>253</v>
      </c>
    </row>
    <row r="2" spans="1:2" ht="25.5">
      <c r="A2" s="391" t="s">
        <v>1042</v>
      </c>
      <c r="B2" s="391"/>
    </row>
    <row r="3" spans="1:2" ht="25.5">
      <c r="A3" s="117"/>
      <c r="B3" s="112" t="s">
        <v>127</v>
      </c>
    </row>
    <row r="4" spans="1:2" s="114" customFormat="1" ht="15.75">
      <c r="A4" s="113" t="s">
        <v>1049</v>
      </c>
      <c r="B4" s="118" t="s">
        <v>1043</v>
      </c>
    </row>
    <row r="5" spans="1:2" s="114" customFormat="1" ht="15.75">
      <c r="A5" s="115" t="s">
        <v>1044</v>
      </c>
      <c r="B5" s="116">
        <v>6900</v>
      </c>
    </row>
    <row r="6" spans="1:2" s="114" customFormat="1" ht="15.75">
      <c r="A6" s="115" t="s">
        <v>1045</v>
      </c>
      <c r="B6" s="116">
        <v>29879</v>
      </c>
    </row>
    <row r="7" spans="1:2" s="114" customFormat="1" ht="15.75">
      <c r="A7" s="115" t="s">
        <v>1046</v>
      </c>
      <c r="B7" s="116">
        <v>20200</v>
      </c>
    </row>
    <row r="8" spans="1:2" s="114" customFormat="1" ht="15.75">
      <c r="A8" s="115" t="s">
        <v>1047</v>
      </c>
      <c r="B8" s="116">
        <v>94</v>
      </c>
    </row>
    <row r="9" spans="1:2" s="114" customFormat="1" ht="15.75">
      <c r="A9" s="115" t="s">
        <v>1050</v>
      </c>
      <c r="B9" s="116">
        <v>5581.29</v>
      </c>
    </row>
    <row r="10" spans="1:2" s="114" customFormat="1" ht="15.75">
      <c r="A10" s="115" t="s">
        <v>1051</v>
      </c>
      <c r="B10" s="116">
        <v>38999</v>
      </c>
    </row>
    <row r="11" spans="1:2" s="114" customFormat="1" ht="15.75">
      <c r="A11" s="275" t="s">
        <v>1048</v>
      </c>
      <c r="B11" s="274">
        <f>SUM(B5:B10)</f>
        <v>101653.29000000001</v>
      </c>
    </row>
  </sheetData>
  <mergeCells count="1">
    <mergeCell ref="A2:B2"/>
  </mergeCells>
  <phoneticPr fontId="22" type="noConversion"/>
  <printOptions horizontalCentered="1"/>
  <pageMargins left="0.74803149606299213" right="0.74803149606299213" top="0.98425196850393704" bottom="0.98425196850393704" header="0.51181102362204722" footer="0.51181102362204722"/>
  <pageSetup paperSize="9" firstPageNumber="0" fitToWidth="0" fitToHeight="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dimension ref="A1:C16"/>
  <sheetViews>
    <sheetView workbookViewId="0">
      <selection activeCell="F25" sqref="F25"/>
    </sheetView>
  </sheetViews>
  <sheetFormatPr defaultColWidth="22.625" defaultRowHeight="14.25"/>
  <cols>
    <col min="1" max="1" width="49.125" style="120" customWidth="1"/>
    <col min="2" max="2" width="40.5" style="120" customWidth="1"/>
    <col min="3" max="253" width="9.5" style="120" customWidth="1"/>
    <col min="254" max="254" width="39.375" style="120" customWidth="1"/>
    <col min="255" max="16384" width="22.625" style="120"/>
  </cols>
  <sheetData>
    <row r="1" spans="1:3">
      <c r="A1" s="392" t="s">
        <v>254</v>
      </c>
      <c r="B1" s="392"/>
      <c r="C1" s="119"/>
    </row>
    <row r="2" spans="1:3" ht="26.25">
      <c r="A2" s="393" t="s">
        <v>501</v>
      </c>
      <c r="B2" s="394"/>
      <c r="C2" s="119"/>
    </row>
    <row r="3" spans="1:3">
      <c r="A3" s="121"/>
      <c r="B3" s="122" t="s">
        <v>127</v>
      </c>
      <c r="C3" s="119"/>
    </row>
    <row r="4" spans="1:3">
      <c r="A4" s="123" t="s">
        <v>140</v>
      </c>
      <c r="B4" s="123" t="s">
        <v>141</v>
      </c>
      <c r="C4" s="119"/>
    </row>
    <row r="5" spans="1:3" ht="15.75">
      <c r="A5" s="124" t="s">
        <v>82</v>
      </c>
      <c r="B5" s="125">
        <f>SUM(B6:B13)</f>
        <v>5631267</v>
      </c>
      <c r="C5" s="119"/>
    </row>
    <row r="6" spans="1:3" ht="15.75">
      <c r="A6" s="126" t="s">
        <v>84</v>
      </c>
      <c r="B6" s="127">
        <v>2823890</v>
      </c>
      <c r="C6" s="119"/>
    </row>
    <row r="7" spans="1:3" ht="15.75">
      <c r="A7" s="126" t="s">
        <v>142</v>
      </c>
      <c r="B7" s="127">
        <v>631619</v>
      </c>
      <c r="C7" s="119"/>
    </row>
    <row r="8" spans="1:3" ht="15.75">
      <c r="A8" s="128" t="s">
        <v>143</v>
      </c>
      <c r="B8" s="127">
        <v>409411</v>
      </c>
      <c r="C8" s="119"/>
    </row>
    <row r="9" spans="1:3" ht="15.75">
      <c r="A9" s="126" t="s">
        <v>87</v>
      </c>
      <c r="B9" s="127">
        <v>1191521</v>
      </c>
      <c r="C9" s="119"/>
    </row>
    <row r="10" spans="1:3" ht="15.75">
      <c r="A10" s="128" t="s">
        <v>144</v>
      </c>
      <c r="B10" s="127">
        <v>218649</v>
      </c>
      <c r="C10" s="119"/>
    </row>
    <row r="11" spans="1:3" ht="15.75">
      <c r="A11" s="128" t="s">
        <v>145</v>
      </c>
      <c r="B11" s="127">
        <v>109582</v>
      </c>
      <c r="C11" s="119"/>
    </row>
    <row r="12" spans="1:3" ht="15.75">
      <c r="A12" s="128" t="s">
        <v>146</v>
      </c>
      <c r="B12" s="127">
        <v>125862</v>
      </c>
      <c r="C12" s="119"/>
    </row>
    <row r="13" spans="1:3" ht="15.75">
      <c r="A13" s="128" t="s">
        <v>147</v>
      </c>
      <c r="B13" s="127">
        <v>120733</v>
      </c>
      <c r="C13" s="119"/>
    </row>
    <row r="14" spans="1:3" ht="15.75">
      <c r="A14" s="129" t="s">
        <v>92</v>
      </c>
      <c r="B14" s="125">
        <v>71566</v>
      </c>
      <c r="C14" s="119"/>
    </row>
    <row r="15" spans="1:3" ht="15.75">
      <c r="A15" s="123" t="s">
        <v>62</v>
      </c>
      <c r="B15" s="130">
        <f>B5+B14</f>
        <v>5702833</v>
      </c>
    </row>
    <row r="16" spans="1:3" s="131" customFormat="1" ht="38.450000000000003" customHeight="1">
      <c r="A16" s="395"/>
      <c r="B16" s="395"/>
    </row>
  </sheetData>
  <mergeCells count="3">
    <mergeCell ref="A1:B1"/>
    <mergeCell ref="A2:B2"/>
    <mergeCell ref="A16:B16"/>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28.xml><?xml version="1.0" encoding="utf-8"?>
<worksheet xmlns="http://schemas.openxmlformats.org/spreadsheetml/2006/main" xmlns:r="http://schemas.openxmlformats.org/officeDocument/2006/relationships">
  <dimension ref="A1:C16"/>
  <sheetViews>
    <sheetView workbookViewId="0">
      <selection activeCell="F25" sqref="F25"/>
    </sheetView>
  </sheetViews>
  <sheetFormatPr defaultColWidth="22.625" defaultRowHeight="14.25"/>
  <cols>
    <col min="1" max="1" width="48.5" style="120" customWidth="1"/>
    <col min="2" max="2" width="34.75" style="120" customWidth="1"/>
    <col min="3" max="253" width="9.5" style="120" customWidth="1"/>
    <col min="254" max="254" width="39.375" style="120" customWidth="1"/>
    <col min="255" max="16384" width="22.625" style="120"/>
  </cols>
  <sheetData>
    <row r="1" spans="1:3">
      <c r="A1" s="121" t="s">
        <v>255</v>
      </c>
      <c r="B1" s="122"/>
      <c r="C1" s="119"/>
    </row>
    <row r="2" spans="1:3" ht="26.25">
      <c r="A2" s="393" t="s">
        <v>502</v>
      </c>
      <c r="B2" s="394"/>
      <c r="C2" s="119"/>
    </row>
    <row r="3" spans="1:3">
      <c r="A3" s="121"/>
      <c r="B3" s="122" t="s">
        <v>1</v>
      </c>
      <c r="C3" s="119"/>
    </row>
    <row r="4" spans="1:3">
      <c r="A4" s="123" t="s">
        <v>124</v>
      </c>
      <c r="B4" s="132" t="s">
        <v>141</v>
      </c>
      <c r="C4" s="119"/>
    </row>
    <row r="5" spans="1:3" ht="15.75">
      <c r="A5" s="124" t="s">
        <v>83</v>
      </c>
      <c r="B5" s="125">
        <f>SUM(B6:B13)</f>
        <v>5614783</v>
      </c>
      <c r="C5" s="119"/>
    </row>
    <row r="6" spans="1:3" ht="15.75">
      <c r="A6" s="126" t="s">
        <v>84</v>
      </c>
      <c r="B6" s="127">
        <v>2784600</v>
      </c>
      <c r="C6" s="119"/>
    </row>
    <row r="7" spans="1:3" ht="15.75">
      <c r="A7" s="126" t="s">
        <v>85</v>
      </c>
      <c r="B7" s="127">
        <v>631133</v>
      </c>
      <c r="C7" s="119"/>
    </row>
    <row r="8" spans="1:3" ht="15.75">
      <c r="A8" s="128" t="s">
        <v>148</v>
      </c>
      <c r="B8" s="127">
        <v>380306</v>
      </c>
      <c r="C8" s="119"/>
    </row>
    <row r="9" spans="1:3" ht="15.75">
      <c r="A9" s="126" t="s">
        <v>87</v>
      </c>
      <c r="B9" s="127">
        <v>1215722</v>
      </c>
      <c r="C9" s="119"/>
    </row>
    <row r="10" spans="1:3" ht="15.75">
      <c r="A10" s="128" t="s">
        <v>149</v>
      </c>
      <c r="B10" s="127">
        <v>211762</v>
      </c>
      <c r="C10" s="119"/>
    </row>
    <row r="11" spans="1:3" ht="15.75">
      <c r="A11" s="128" t="s">
        <v>150</v>
      </c>
      <c r="B11" s="127">
        <v>97524</v>
      </c>
      <c r="C11" s="119"/>
    </row>
    <row r="12" spans="1:3" ht="15.75">
      <c r="A12" s="128" t="s">
        <v>151</v>
      </c>
      <c r="B12" s="127">
        <v>173228</v>
      </c>
      <c r="C12" s="119"/>
    </row>
    <row r="13" spans="1:3" ht="15.75">
      <c r="A13" s="128" t="s">
        <v>152</v>
      </c>
      <c r="B13" s="127">
        <v>120508</v>
      </c>
      <c r="C13" s="119"/>
    </row>
    <row r="14" spans="1:3" ht="15.75">
      <c r="A14" s="133" t="s">
        <v>93</v>
      </c>
      <c r="B14" s="125">
        <v>88050</v>
      </c>
      <c r="C14" s="119"/>
    </row>
    <row r="15" spans="1:3" ht="15.75">
      <c r="A15" s="134" t="s">
        <v>63</v>
      </c>
      <c r="B15" s="130">
        <f>B5+B14</f>
        <v>5702833</v>
      </c>
    </row>
    <row r="16" spans="1:3" s="131" customFormat="1" ht="15.75">
      <c r="A16" s="396"/>
      <c r="B16" s="396"/>
    </row>
  </sheetData>
  <mergeCells count="2">
    <mergeCell ref="A2:B2"/>
    <mergeCell ref="A16:B16"/>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29.xml><?xml version="1.0" encoding="utf-8"?>
<worksheet xmlns="http://schemas.openxmlformats.org/spreadsheetml/2006/main" xmlns:r="http://schemas.openxmlformats.org/officeDocument/2006/relationships">
  <dimension ref="A1:C22"/>
  <sheetViews>
    <sheetView showGridLines="0" showZeros="0" zoomScale="93" workbookViewId="0">
      <pane ySplit="5" topLeftCell="A6" activePane="bottomLeft" state="frozen"/>
      <selection activeCell="A20" sqref="A20"/>
      <selection pane="bottomLeft" activeCell="G22" sqref="G22"/>
    </sheetView>
  </sheetViews>
  <sheetFormatPr defaultColWidth="30.625" defaultRowHeight="14.25"/>
  <cols>
    <col min="1" max="1" width="47.375" style="137" customWidth="1"/>
    <col min="2" max="2" width="39" style="137" customWidth="1"/>
    <col min="3" max="253" width="9" style="137" customWidth="1"/>
    <col min="254" max="254" width="56.75" style="137" customWidth="1"/>
    <col min="255" max="16384" width="30.625" style="137"/>
  </cols>
  <sheetData>
    <row r="1" spans="1:3">
      <c r="A1" s="135" t="s">
        <v>256</v>
      </c>
      <c r="B1" s="136"/>
    </row>
    <row r="2" spans="1:3" s="138" customFormat="1" ht="25.5">
      <c r="A2" s="397" t="s">
        <v>503</v>
      </c>
      <c r="B2" s="397"/>
    </row>
    <row r="3" spans="1:3">
      <c r="A3" s="139"/>
      <c r="B3" s="136"/>
    </row>
    <row r="4" spans="1:3" s="120" customFormat="1">
      <c r="A4" s="121"/>
      <c r="B4" s="122" t="s">
        <v>1</v>
      </c>
      <c r="C4" s="119"/>
    </row>
    <row r="5" spans="1:3">
      <c r="A5" s="211" t="s">
        <v>168</v>
      </c>
      <c r="B5" s="211" t="s">
        <v>141</v>
      </c>
    </row>
    <row r="6" spans="1:3" ht="15.75">
      <c r="A6" s="212" t="s">
        <v>153</v>
      </c>
      <c r="B6" s="213">
        <f>SUM(B7:B17)</f>
        <v>476200</v>
      </c>
    </row>
    <row r="7" spans="1:3" ht="15.75">
      <c r="A7" s="212" t="s">
        <v>154</v>
      </c>
      <c r="B7" s="213">
        <v>138600</v>
      </c>
    </row>
    <row r="8" spans="1:3" ht="15.75">
      <c r="A8" s="212" t="s">
        <v>155</v>
      </c>
      <c r="B8" s="213">
        <v>500</v>
      </c>
    </row>
    <row r="9" spans="1:3" ht="15.75">
      <c r="A9" s="212" t="s">
        <v>156</v>
      </c>
      <c r="B9" s="213">
        <v>56000</v>
      </c>
    </row>
    <row r="10" spans="1:3" ht="15.75">
      <c r="A10" s="212" t="s">
        <v>157</v>
      </c>
      <c r="B10" s="213">
        <v>42800</v>
      </c>
    </row>
    <row r="11" spans="1:3" ht="15.75">
      <c r="A11" s="212" t="s">
        <v>158</v>
      </c>
      <c r="B11" s="213">
        <v>52800</v>
      </c>
    </row>
    <row r="12" spans="1:3" ht="15.75">
      <c r="A12" s="212" t="s">
        <v>159</v>
      </c>
      <c r="B12" s="213">
        <v>17600</v>
      </c>
    </row>
    <row r="13" spans="1:3" ht="15.75">
      <c r="A13" s="212" t="s">
        <v>160</v>
      </c>
      <c r="B13" s="213">
        <v>6900</v>
      </c>
    </row>
    <row r="14" spans="1:3" ht="15.75">
      <c r="A14" s="212" t="s">
        <v>161</v>
      </c>
      <c r="B14" s="213">
        <v>6800</v>
      </c>
    </row>
    <row r="15" spans="1:3" ht="15.75">
      <c r="A15" s="212" t="s">
        <v>162</v>
      </c>
      <c r="B15" s="213">
        <v>1200</v>
      </c>
    </row>
    <row r="16" spans="1:3" ht="15.75">
      <c r="A16" s="212" t="s">
        <v>163</v>
      </c>
      <c r="B16" s="213">
        <v>118000</v>
      </c>
    </row>
    <row r="17" spans="1:2" ht="15.75">
      <c r="A17" s="212" t="s">
        <v>164</v>
      </c>
      <c r="B17" s="213">
        <v>35000</v>
      </c>
    </row>
    <row r="18" spans="1:2" ht="15.75">
      <c r="A18" s="212" t="s">
        <v>165</v>
      </c>
      <c r="B18" s="213">
        <f>B19+B20</f>
        <v>573800</v>
      </c>
    </row>
    <row r="19" spans="1:2" ht="15.75">
      <c r="A19" s="212" t="s">
        <v>166</v>
      </c>
      <c r="B19" s="213">
        <v>73200</v>
      </c>
    </row>
    <row r="20" spans="1:2" ht="15.75">
      <c r="A20" s="212" t="s">
        <v>313</v>
      </c>
      <c r="B20" s="213">
        <v>500600</v>
      </c>
    </row>
    <row r="21" spans="1:2" s="140" customFormat="1" ht="15.75">
      <c r="A21" s="211" t="s">
        <v>314</v>
      </c>
      <c r="B21" s="214">
        <f>B18+B6</f>
        <v>1050000</v>
      </c>
    </row>
    <row r="22" spans="1:2" s="140" customFormat="1">
      <c r="A22" s="398" t="s">
        <v>167</v>
      </c>
      <c r="B22" s="398"/>
    </row>
  </sheetData>
  <mergeCells count="2">
    <mergeCell ref="A2:B2"/>
    <mergeCell ref="A22:B22"/>
  </mergeCells>
  <phoneticPr fontId="22" type="noConversion"/>
  <printOptions horizontalCentered="1"/>
  <pageMargins left="0.47244094488188981" right="0.47244094488188981"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dimension ref="A1:B22"/>
  <sheetViews>
    <sheetView topLeftCell="A4" workbookViewId="0">
      <selection activeCell="E10" sqref="E10"/>
    </sheetView>
  </sheetViews>
  <sheetFormatPr defaultColWidth="10.5" defaultRowHeight="14.25"/>
  <cols>
    <col min="1" max="1" width="43.375" style="3" customWidth="1"/>
    <col min="2" max="2" width="35.25" style="3" customWidth="1"/>
    <col min="3" max="248" width="9.5" style="3" customWidth="1"/>
    <col min="249" max="249" width="32.375" style="3" customWidth="1"/>
    <col min="250" max="252" width="10.5" style="3" customWidth="1"/>
    <col min="253" max="253" width="32.375" style="3" customWidth="1"/>
    <col min="254" max="16384" width="10.5" style="3"/>
  </cols>
  <sheetData>
    <row r="1" spans="1:2" ht="18" customHeight="1">
      <c r="A1" s="1" t="s">
        <v>0</v>
      </c>
      <c r="B1" s="2"/>
    </row>
    <row r="2" spans="1:2" s="5" customFormat="1" ht="26.25">
      <c r="A2" s="359" t="s">
        <v>340</v>
      </c>
      <c r="B2" s="360"/>
    </row>
    <row r="3" spans="1:2" ht="18" customHeight="1">
      <c r="A3" s="361" t="s">
        <v>1</v>
      </c>
      <c r="B3" s="361"/>
    </row>
    <row r="4" spans="1:2" ht="18" customHeight="1">
      <c r="A4" s="362" t="s">
        <v>2</v>
      </c>
      <c r="B4" s="363" t="s">
        <v>341</v>
      </c>
    </row>
    <row r="5" spans="1:2" ht="18" customHeight="1">
      <c r="A5" s="362"/>
      <c r="B5" s="364"/>
    </row>
    <row r="6" spans="1:2" ht="18" customHeight="1">
      <c r="A6" s="37" t="s">
        <v>4</v>
      </c>
      <c r="B6" s="38">
        <f>B7+B19</f>
        <v>9300017</v>
      </c>
    </row>
    <row r="7" spans="1:2" ht="18" customHeight="1">
      <c r="A7" s="39" t="s">
        <v>6</v>
      </c>
      <c r="B7" s="38">
        <f>SUM(B8:B18)</f>
        <v>7523955</v>
      </c>
    </row>
    <row r="8" spans="1:2" ht="18" customHeight="1">
      <c r="A8" s="40" t="s">
        <v>335</v>
      </c>
      <c r="B8" s="41">
        <v>3692367</v>
      </c>
    </row>
    <row r="9" spans="1:2" ht="18" customHeight="1">
      <c r="A9" s="42" t="s">
        <v>336</v>
      </c>
      <c r="B9" s="41">
        <v>18684</v>
      </c>
    </row>
    <row r="10" spans="1:2" ht="18" customHeight="1">
      <c r="A10" s="43" t="s">
        <v>337</v>
      </c>
      <c r="B10" s="41">
        <v>1253695</v>
      </c>
    </row>
    <row r="11" spans="1:2" ht="18" customHeight="1">
      <c r="A11" s="43" t="s">
        <v>338</v>
      </c>
      <c r="B11" s="41">
        <v>471562</v>
      </c>
    </row>
    <row r="12" spans="1:2" ht="18" customHeight="1">
      <c r="A12" s="42" t="s">
        <v>16</v>
      </c>
      <c r="B12" s="41">
        <v>526971</v>
      </c>
    </row>
    <row r="13" spans="1:2" ht="18" customHeight="1">
      <c r="A13" s="42" t="s">
        <v>18</v>
      </c>
      <c r="B13" s="41">
        <v>365716</v>
      </c>
    </row>
    <row r="14" spans="1:2" ht="18" customHeight="1">
      <c r="A14" s="43" t="s">
        <v>125</v>
      </c>
      <c r="B14" s="41">
        <v>262743</v>
      </c>
    </row>
    <row r="15" spans="1:2" ht="18" customHeight="1">
      <c r="A15" s="43" t="s">
        <v>126</v>
      </c>
      <c r="B15" s="41">
        <v>512169</v>
      </c>
    </row>
    <row r="16" spans="1:2" ht="18" customHeight="1">
      <c r="A16" s="42" t="s">
        <v>24</v>
      </c>
      <c r="B16" s="41">
        <v>213330</v>
      </c>
    </row>
    <row r="17" spans="1:2" ht="18" customHeight="1">
      <c r="A17" s="42" t="s">
        <v>339</v>
      </c>
      <c r="B17" s="41">
        <v>118559</v>
      </c>
    </row>
    <row r="18" spans="1:2" ht="18" customHeight="1">
      <c r="A18" s="42" t="s">
        <v>28</v>
      </c>
      <c r="B18" s="41">
        <v>88159</v>
      </c>
    </row>
    <row r="19" spans="1:2" ht="18" customHeight="1">
      <c r="A19" s="39" t="s">
        <v>30</v>
      </c>
      <c r="B19" s="38">
        <f>B20+B21</f>
        <v>1776062</v>
      </c>
    </row>
    <row r="20" spans="1:2" ht="18" customHeight="1">
      <c r="A20" s="42" t="s">
        <v>32</v>
      </c>
      <c r="B20" s="41">
        <v>154364</v>
      </c>
    </row>
    <row r="21" spans="1:2" ht="18" customHeight="1">
      <c r="A21" s="42" t="s">
        <v>34</v>
      </c>
      <c r="B21" s="41">
        <v>1621698</v>
      </c>
    </row>
    <row r="22" spans="1:2" ht="60" customHeight="1">
      <c r="A22" s="358"/>
      <c r="B22" s="358"/>
    </row>
  </sheetData>
  <mergeCells count="5">
    <mergeCell ref="A22:B22"/>
    <mergeCell ref="A2:B2"/>
    <mergeCell ref="A3:B3"/>
    <mergeCell ref="A4:A5"/>
    <mergeCell ref="B4:B5"/>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30.xml><?xml version="1.0" encoding="utf-8"?>
<worksheet xmlns="http://schemas.openxmlformats.org/spreadsheetml/2006/main" xmlns:r="http://schemas.openxmlformats.org/officeDocument/2006/relationships">
  <dimension ref="A1:B394"/>
  <sheetViews>
    <sheetView zoomScale="85" zoomScaleNormal="85" zoomScalePageLayoutView="73" workbookViewId="0">
      <selection activeCell="D9" sqref="D9"/>
    </sheetView>
  </sheetViews>
  <sheetFormatPr defaultColWidth="9" defaultRowHeight="15.75"/>
  <cols>
    <col min="1" max="1" width="51.5" style="215" customWidth="1"/>
    <col min="2" max="2" width="24.5" style="216" customWidth="1"/>
    <col min="3" max="3" width="10.25" style="217" customWidth="1"/>
    <col min="4" max="16384" width="9" style="217"/>
  </cols>
  <sheetData>
    <row r="1" spans="1:2" ht="18" customHeight="1">
      <c r="A1" s="215" t="s">
        <v>315</v>
      </c>
    </row>
    <row r="2" spans="1:2" ht="52.5" customHeight="1">
      <c r="A2" s="399" t="s">
        <v>789</v>
      </c>
      <c r="B2" s="399"/>
    </row>
    <row r="3" spans="1:2" ht="20.25" customHeight="1">
      <c r="B3" s="354" t="s">
        <v>316</v>
      </c>
    </row>
    <row r="4" spans="1:2">
      <c r="A4" s="218" t="s">
        <v>317</v>
      </c>
      <c r="B4" s="219" t="s">
        <v>318</v>
      </c>
    </row>
    <row r="5" spans="1:2">
      <c r="A5" s="254" t="s">
        <v>504</v>
      </c>
      <c r="B5" s="220">
        <v>170697</v>
      </c>
    </row>
    <row r="6" spans="1:2">
      <c r="A6" s="254" t="s">
        <v>1085</v>
      </c>
      <c r="B6" s="220">
        <v>4503</v>
      </c>
    </row>
    <row r="7" spans="1:2">
      <c r="A7" s="254" t="s">
        <v>505</v>
      </c>
      <c r="B7" s="220">
        <v>3956</v>
      </c>
    </row>
    <row r="8" spans="1:2">
      <c r="A8" s="254" t="s">
        <v>506</v>
      </c>
      <c r="B8" s="220">
        <v>150</v>
      </c>
    </row>
    <row r="9" spans="1:2">
      <c r="A9" s="254" t="s">
        <v>507</v>
      </c>
      <c r="B9" s="220">
        <v>230</v>
      </c>
    </row>
    <row r="10" spans="1:2">
      <c r="A10" s="254" t="s">
        <v>508</v>
      </c>
      <c r="B10" s="220">
        <v>29</v>
      </c>
    </row>
    <row r="11" spans="1:2">
      <c r="A11" s="254" t="s">
        <v>509</v>
      </c>
      <c r="B11" s="220">
        <v>138</v>
      </c>
    </row>
    <row r="12" spans="1:2">
      <c r="A12" s="254" t="s">
        <v>511</v>
      </c>
      <c r="B12" s="220">
        <v>3482</v>
      </c>
    </row>
    <row r="13" spans="1:2">
      <c r="A13" s="254" t="s">
        <v>505</v>
      </c>
      <c r="B13" s="220">
        <v>2783</v>
      </c>
    </row>
    <row r="14" spans="1:2">
      <c r="A14" s="254" t="s">
        <v>506</v>
      </c>
      <c r="B14" s="220">
        <v>206</v>
      </c>
    </row>
    <row r="15" spans="1:2">
      <c r="A15" s="254" t="s">
        <v>512</v>
      </c>
      <c r="B15" s="220">
        <v>208</v>
      </c>
    </row>
    <row r="16" spans="1:2">
      <c r="A16" s="254" t="s">
        <v>513</v>
      </c>
      <c r="B16" s="220">
        <v>115</v>
      </c>
    </row>
    <row r="17" spans="1:2">
      <c r="A17" s="254" t="s">
        <v>514</v>
      </c>
      <c r="B17" s="220">
        <v>65</v>
      </c>
    </row>
    <row r="18" spans="1:2">
      <c r="A18" s="254" t="s">
        <v>515</v>
      </c>
      <c r="B18" s="220">
        <v>105</v>
      </c>
    </row>
    <row r="19" spans="1:2">
      <c r="A19" s="254" t="s">
        <v>516</v>
      </c>
      <c r="B19" s="220">
        <v>26442</v>
      </c>
    </row>
    <row r="20" spans="1:2">
      <c r="A20" s="254" t="s">
        <v>505</v>
      </c>
      <c r="B20" s="220">
        <v>11339</v>
      </c>
    </row>
    <row r="21" spans="1:2">
      <c r="A21" s="254" t="s">
        <v>506</v>
      </c>
      <c r="B21" s="220">
        <v>12484</v>
      </c>
    </row>
    <row r="22" spans="1:2">
      <c r="A22" s="254" t="s">
        <v>517</v>
      </c>
      <c r="B22" s="220">
        <v>58</v>
      </c>
    </row>
    <row r="23" spans="1:2">
      <c r="A23" s="254" t="s">
        <v>518</v>
      </c>
      <c r="B23" s="220">
        <v>771</v>
      </c>
    </row>
    <row r="24" spans="1:2">
      <c r="A24" s="254" t="s">
        <v>510</v>
      </c>
      <c r="B24" s="220">
        <v>479</v>
      </c>
    </row>
    <row r="25" spans="1:2">
      <c r="A25" s="254" t="s">
        <v>519</v>
      </c>
      <c r="B25" s="220">
        <v>1311</v>
      </c>
    </row>
    <row r="26" spans="1:2">
      <c r="A26" s="254" t="s">
        <v>520</v>
      </c>
      <c r="B26" s="220">
        <v>5073</v>
      </c>
    </row>
    <row r="27" spans="1:2">
      <c r="A27" s="254" t="s">
        <v>505</v>
      </c>
      <c r="B27" s="220">
        <v>4077</v>
      </c>
    </row>
    <row r="28" spans="1:2">
      <c r="A28" s="254" t="s">
        <v>506</v>
      </c>
      <c r="B28" s="220">
        <v>578</v>
      </c>
    </row>
    <row r="29" spans="1:2">
      <c r="A29" s="254" t="s">
        <v>521</v>
      </c>
      <c r="B29" s="220">
        <v>125</v>
      </c>
    </row>
    <row r="30" spans="1:2">
      <c r="A30" s="254" t="s">
        <v>510</v>
      </c>
      <c r="B30" s="220">
        <v>263</v>
      </c>
    </row>
    <row r="31" spans="1:2">
      <c r="A31" s="254" t="s">
        <v>522</v>
      </c>
      <c r="B31" s="220">
        <v>30</v>
      </c>
    </row>
    <row r="32" spans="1:2">
      <c r="A32" s="254" t="s">
        <v>523</v>
      </c>
      <c r="B32" s="220">
        <v>1824</v>
      </c>
    </row>
    <row r="33" spans="1:2">
      <c r="A33" s="254" t="s">
        <v>505</v>
      </c>
      <c r="B33" s="220">
        <v>1308</v>
      </c>
    </row>
    <row r="34" spans="1:2">
      <c r="A34" s="254" t="s">
        <v>506</v>
      </c>
      <c r="B34" s="220">
        <v>203</v>
      </c>
    </row>
    <row r="35" spans="1:2">
      <c r="A35" s="254" t="s">
        <v>524</v>
      </c>
      <c r="B35" s="220">
        <v>50</v>
      </c>
    </row>
    <row r="36" spans="1:2">
      <c r="A36" s="254" t="s">
        <v>525</v>
      </c>
      <c r="B36" s="220">
        <v>263</v>
      </c>
    </row>
    <row r="37" spans="1:2">
      <c r="A37" s="254" t="s">
        <v>526</v>
      </c>
      <c r="B37" s="220">
        <v>9017</v>
      </c>
    </row>
    <row r="38" spans="1:2">
      <c r="A38" s="254" t="s">
        <v>505</v>
      </c>
      <c r="B38" s="220">
        <v>3732</v>
      </c>
    </row>
    <row r="39" spans="1:2">
      <c r="A39" s="254" t="s">
        <v>506</v>
      </c>
      <c r="B39" s="220">
        <v>1268</v>
      </c>
    </row>
    <row r="40" spans="1:2">
      <c r="A40" s="254" t="s">
        <v>527</v>
      </c>
      <c r="B40" s="220">
        <v>770</v>
      </c>
    </row>
    <row r="41" spans="1:2">
      <c r="A41" s="254" t="s">
        <v>528</v>
      </c>
      <c r="B41" s="220">
        <v>3247</v>
      </c>
    </row>
    <row r="42" spans="1:2">
      <c r="A42" s="254" t="s">
        <v>529</v>
      </c>
      <c r="B42" s="220">
        <v>32364</v>
      </c>
    </row>
    <row r="43" spans="1:2">
      <c r="A43" s="254" t="s">
        <v>505</v>
      </c>
      <c r="B43" s="220">
        <v>10163</v>
      </c>
    </row>
    <row r="44" spans="1:2">
      <c r="A44" s="254" t="s">
        <v>506</v>
      </c>
      <c r="B44" s="220">
        <v>6375</v>
      </c>
    </row>
    <row r="45" spans="1:2">
      <c r="A45" s="254" t="s">
        <v>530</v>
      </c>
      <c r="B45" s="220">
        <v>78</v>
      </c>
    </row>
    <row r="46" spans="1:2">
      <c r="A46" s="254" t="s">
        <v>531</v>
      </c>
      <c r="B46" s="220">
        <v>8000</v>
      </c>
    </row>
    <row r="47" spans="1:2">
      <c r="A47" s="254" t="s">
        <v>532</v>
      </c>
      <c r="B47" s="220">
        <v>718</v>
      </c>
    </row>
    <row r="48" spans="1:2">
      <c r="A48" s="254" t="s">
        <v>533</v>
      </c>
      <c r="B48" s="220">
        <v>30</v>
      </c>
    </row>
    <row r="49" spans="1:2">
      <c r="A49" s="254" t="s">
        <v>527</v>
      </c>
      <c r="B49" s="220">
        <v>2000</v>
      </c>
    </row>
    <row r="50" spans="1:2">
      <c r="A50" s="254" t="s">
        <v>534</v>
      </c>
      <c r="B50" s="220">
        <v>5000</v>
      </c>
    </row>
    <row r="51" spans="1:2">
      <c r="A51" s="254" t="s">
        <v>535</v>
      </c>
      <c r="B51" s="220">
        <v>2604</v>
      </c>
    </row>
    <row r="52" spans="1:2">
      <c r="A52" s="254" t="s">
        <v>505</v>
      </c>
      <c r="B52" s="220">
        <v>2322</v>
      </c>
    </row>
    <row r="53" spans="1:2">
      <c r="A53" s="254" t="s">
        <v>506</v>
      </c>
      <c r="B53" s="220">
        <v>185</v>
      </c>
    </row>
    <row r="54" spans="1:2">
      <c r="A54" s="254" t="s">
        <v>536</v>
      </c>
      <c r="B54" s="220">
        <v>97</v>
      </c>
    </row>
    <row r="55" spans="1:2">
      <c r="A55" s="254" t="s">
        <v>537</v>
      </c>
      <c r="B55" s="220">
        <v>12232</v>
      </c>
    </row>
    <row r="56" spans="1:2">
      <c r="A56" s="254" t="s">
        <v>505</v>
      </c>
      <c r="B56" s="220">
        <v>1316</v>
      </c>
    </row>
    <row r="57" spans="1:2">
      <c r="A57" s="254" t="s">
        <v>506</v>
      </c>
      <c r="B57" s="220">
        <v>100</v>
      </c>
    </row>
    <row r="58" spans="1:2">
      <c r="A58" s="254" t="s">
        <v>510</v>
      </c>
      <c r="B58" s="220">
        <v>816</v>
      </c>
    </row>
    <row r="59" spans="1:2">
      <c r="A59" s="254" t="s">
        <v>538</v>
      </c>
      <c r="B59" s="220">
        <v>10000</v>
      </c>
    </row>
    <row r="60" spans="1:2">
      <c r="A60" s="254" t="s">
        <v>539</v>
      </c>
      <c r="B60" s="220">
        <v>7542</v>
      </c>
    </row>
    <row r="61" spans="1:2">
      <c r="A61" s="254" t="s">
        <v>505</v>
      </c>
      <c r="B61" s="220">
        <v>5000</v>
      </c>
    </row>
    <row r="62" spans="1:2">
      <c r="A62" s="254" t="s">
        <v>510</v>
      </c>
      <c r="B62" s="220">
        <v>542</v>
      </c>
    </row>
    <row r="63" spans="1:2">
      <c r="A63" s="254" t="s">
        <v>540</v>
      </c>
      <c r="B63" s="220">
        <v>2000</v>
      </c>
    </row>
    <row r="64" spans="1:2">
      <c r="A64" s="254" t="s">
        <v>541</v>
      </c>
      <c r="B64" s="220">
        <v>4579</v>
      </c>
    </row>
    <row r="65" spans="1:2">
      <c r="A65" s="254" t="s">
        <v>505</v>
      </c>
      <c r="B65" s="220">
        <v>4378</v>
      </c>
    </row>
    <row r="66" spans="1:2">
      <c r="A66" s="254" t="s">
        <v>506</v>
      </c>
      <c r="B66" s="220">
        <v>42</v>
      </c>
    </row>
    <row r="67" spans="1:2">
      <c r="A67" s="254" t="s">
        <v>510</v>
      </c>
      <c r="B67" s="220">
        <v>157</v>
      </c>
    </row>
    <row r="68" spans="1:2">
      <c r="A68" s="254" t="s">
        <v>542</v>
      </c>
      <c r="B68" s="220">
        <v>2</v>
      </c>
    </row>
    <row r="69" spans="1:2">
      <c r="A69" s="254" t="s">
        <v>543</v>
      </c>
      <c r="B69" s="220">
        <v>526</v>
      </c>
    </row>
    <row r="70" spans="1:2">
      <c r="A70" s="254" t="s">
        <v>510</v>
      </c>
      <c r="B70" s="220">
        <v>383</v>
      </c>
    </row>
    <row r="71" spans="1:2">
      <c r="A71" s="254" t="s">
        <v>544</v>
      </c>
      <c r="B71" s="220">
        <v>143</v>
      </c>
    </row>
    <row r="72" spans="1:2">
      <c r="A72" s="254" t="s">
        <v>545</v>
      </c>
      <c r="B72" s="220">
        <v>6220</v>
      </c>
    </row>
    <row r="73" spans="1:2">
      <c r="A73" s="254" t="s">
        <v>505</v>
      </c>
      <c r="B73" s="220">
        <v>4144</v>
      </c>
    </row>
    <row r="74" spans="1:2">
      <c r="A74" s="254" t="s">
        <v>506</v>
      </c>
      <c r="B74" s="220">
        <v>447</v>
      </c>
    </row>
    <row r="75" spans="1:2">
      <c r="A75" s="254" t="s">
        <v>546</v>
      </c>
      <c r="B75" s="220">
        <v>307</v>
      </c>
    </row>
    <row r="76" spans="1:2">
      <c r="A76" s="254" t="s">
        <v>547</v>
      </c>
      <c r="B76" s="220">
        <v>256</v>
      </c>
    </row>
    <row r="77" spans="1:2">
      <c r="A77" s="254" t="s">
        <v>548</v>
      </c>
      <c r="B77" s="220">
        <v>95</v>
      </c>
    </row>
    <row r="78" spans="1:2">
      <c r="A78" s="254" t="s">
        <v>527</v>
      </c>
      <c r="B78" s="220">
        <v>76</v>
      </c>
    </row>
    <row r="79" spans="1:2">
      <c r="A79" s="254" t="s">
        <v>510</v>
      </c>
      <c r="B79" s="220">
        <v>328</v>
      </c>
    </row>
    <row r="80" spans="1:2">
      <c r="A80" s="254" t="s">
        <v>549</v>
      </c>
      <c r="B80" s="220">
        <v>567</v>
      </c>
    </row>
    <row r="81" spans="1:2">
      <c r="A81" s="254" t="s">
        <v>550</v>
      </c>
      <c r="B81" s="220">
        <v>11320</v>
      </c>
    </row>
    <row r="82" spans="1:2">
      <c r="A82" s="254" t="s">
        <v>505</v>
      </c>
      <c r="B82" s="220">
        <v>1578</v>
      </c>
    </row>
    <row r="83" spans="1:2">
      <c r="A83" s="254" t="s">
        <v>506</v>
      </c>
      <c r="B83" s="220">
        <v>2075</v>
      </c>
    </row>
    <row r="84" spans="1:2">
      <c r="A84" s="254" t="s">
        <v>510</v>
      </c>
      <c r="B84" s="220">
        <v>5667</v>
      </c>
    </row>
    <row r="85" spans="1:2">
      <c r="A85" s="254" t="s">
        <v>551</v>
      </c>
      <c r="B85" s="220">
        <v>2000</v>
      </c>
    </row>
    <row r="86" spans="1:2">
      <c r="A86" s="254" t="s">
        <v>552</v>
      </c>
      <c r="B86" s="220">
        <v>0</v>
      </c>
    </row>
    <row r="87" spans="1:2">
      <c r="A87" s="254" t="s">
        <v>553</v>
      </c>
      <c r="B87" s="220">
        <v>618</v>
      </c>
    </row>
    <row r="88" spans="1:2">
      <c r="A88" s="254" t="s">
        <v>505</v>
      </c>
      <c r="B88" s="220">
        <v>456</v>
      </c>
    </row>
    <row r="89" spans="1:2">
      <c r="A89" s="254" t="s">
        <v>506</v>
      </c>
      <c r="B89" s="220">
        <v>161</v>
      </c>
    </row>
    <row r="90" spans="1:2">
      <c r="A90" s="254" t="s">
        <v>554</v>
      </c>
      <c r="B90" s="220">
        <v>1</v>
      </c>
    </row>
    <row r="91" spans="1:2">
      <c r="A91" s="254" t="s">
        <v>555</v>
      </c>
      <c r="B91" s="220">
        <v>1289</v>
      </c>
    </row>
    <row r="92" spans="1:2">
      <c r="A92" s="254" t="s">
        <v>505</v>
      </c>
      <c r="B92" s="220">
        <v>1000</v>
      </c>
    </row>
    <row r="93" spans="1:2">
      <c r="A93" s="254" t="s">
        <v>506</v>
      </c>
      <c r="B93" s="220">
        <v>38</v>
      </c>
    </row>
    <row r="94" spans="1:2">
      <c r="A94" s="254" t="s">
        <v>556</v>
      </c>
      <c r="B94" s="220">
        <v>251</v>
      </c>
    </row>
    <row r="95" spans="1:2">
      <c r="A95" s="254" t="s">
        <v>557</v>
      </c>
      <c r="B95" s="220">
        <v>2107</v>
      </c>
    </row>
    <row r="96" spans="1:2">
      <c r="A96" s="254" t="s">
        <v>505</v>
      </c>
      <c r="B96" s="220">
        <v>1000</v>
      </c>
    </row>
    <row r="97" spans="1:2">
      <c r="A97" s="254" t="s">
        <v>506</v>
      </c>
      <c r="B97" s="220">
        <v>1073</v>
      </c>
    </row>
    <row r="98" spans="1:2">
      <c r="A98" s="254" t="s">
        <v>558</v>
      </c>
      <c r="B98" s="220">
        <v>34</v>
      </c>
    </row>
    <row r="99" spans="1:2">
      <c r="A99" s="254" t="s">
        <v>559</v>
      </c>
      <c r="B99" s="220">
        <v>3072</v>
      </c>
    </row>
    <row r="100" spans="1:2">
      <c r="A100" s="254" t="s">
        <v>505</v>
      </c>
      <c r="B100" s="220">
        <v>2800</v>
      </c>
    </row>
    <row r="101" spans="1:2">
      <c r="A101" s="254" t="s">
        <v>506</v>
      </c>
      <c r="B101" s="220">
        <v>240</v>
      </c>
    </row>
    <row r="102" spans="1:2">
      <c r="A102" s="254" t="s">
        <v>560</v>
      </c>
      <c r="B102" s="220">
        <v>32</v>
      </c>
    </row>
    <row r="103" spans="1:2">
      <c r="A103" s="254" t="s">
        <v>561</v>
      </c>
      <c r="B103" s="220">
        <v>4092</v>
      </c>
    </row>
    <row r="104" spans="1:2">
      <c r="A104" s="254" t="s">
        <v>505</v>
      </c>
      <c r="B104" s="220">
        <v>3000</v>
      </c>
    </row>
    <row r="105" spans="1:2">
      <c r="A105" s="254" t="s">
        <v>506</v>
      </c>
      <c r="B105" s="220">
        <v>149</v>
      </c>
    </row>
    <row r="106" spans="1:2">
      <c r="A106" s="254" t="s">
        <v>562</v>
      </c>
      <c r="B106" s="220">
        <v>943</v>
      </c>
    </row>
    <row r="107" spans="1:2">
      <c r="A107" s="254" t="s">
        <v>1087</v>
      </c>
      <c r="B107" s="220">
        <v>144247</v>
      </c>
    </row>
    <row r="108" spans="1:2">
      <c r="A108" s="254" t="s">
        <v>1086</v>
      </c>
      <c r="B108" s="220">
        <v>114081</v>
      </c>
    </row>
    <row r="109" spans="1:2">
      <c r="A109" s="254" t="s">
        <v>563</v>
      </c>
      <c r="B109" s="220">
        <v>6317</v>
      </c>
    </row>
    <row r="110" spans="1:2">
      <c r="A110" s="254" t="s">
        <v>564</v>
      </c>
      <c r="B110" s="220">
        <v>8701</v>
      </c>
    </row>
    <row r="111" spans="1:2">
      <c r="A111" s="254" t="s">
        <v>565</v>
      </c>
      <c r="B111" s="220">
        <v>3041</v>
      </c>
    </row>
    <row r="112" spans="1:2">
      <c r="A112" s="254" t="s">
        <v>1088</v>
      </c>
      <c r="B112" s="253">
        <v>255877</v>
      </c>
    </row>
    <row r="113" spans="1:2">
      <c r="A113" s="254" t="s">
        <v>566</v>
      </c>
      <c r="B113" s="253">
        <v>6416</v>
      </c>
    </row>
    <row r="114" spans="1:2">
      <c r="A114" s="254" t="s">
        <v>505</v>
      </c>
      <c r="B114" s="253">
        <v>1445</v>
      </c>
    </row>
    <row r="115" spans="1:2">
      <c r="A115" s="254" t="s">
        <v>567</v>
      </c>
      <c r="B115" s="253">
        <v>4971</v>
      </c>
    </row>
    <row r="116" spans="1:2">
      <c r="A116" s="254" t="s">
        <v>568</v>
      </c>
      <c r="B116" s="253">
        <v>59684</v>
      </c>
    </row>
    <row r="117" spans="1:2">
      <c r="A117" s="254" t="s">
        <v>569</v>
      </c>
      <c r="B117" s="253">
        <v>2950</v>
      </c>
    </row>
    <row r="118" spans="1:2">
      <c r="A118" s="254" t="s">
        <v>570</v>
      </c>
      <c r="B118" s="253">
        <v>5254</v>
      </c>
    </row>
    <row r="119" spans="1:2">
      <c r="A119" s="254" t="s">
        <v>571</v>
      </c>
      <c r="B119" s="253">
        <v>10659</v>
      </c>
    </row>
    <row r="120" spans="1:2">
      <c r="A120" s="254" t="s">
        <v>572</v>
      </c>
      <c r="B120" s="253">
        <v>30821</v>
      </c>
    </row>
    <row r="121" spans="1:2">
      <c r="A121" s="254" t="s">
        <v>573</v>
      </c>
      <c r="B121" s="253">
        <v>10000</v>
      </c>
    </row>
    <row r="122" spans="1:2">
      <c r="A122" s="254" t="s">
        <v>574</v>
      </c>
      <c r="B122" s="253">
        <v>52720</v>
      </c>
    </row>
    <row r="123" spans="1:2">
      <c r="A123" s="254" t="s">
        <v>575</v>
      </c>
      <c r="B123" s="253">
        <v>25049</v>
      </c>
    </row>
    <row r="124" spans="1:2">
      <c r="A124" s="254" t="s">
        <v>576</v>
      </c>
      <c r="B124" s="253">
        <v>8588</v>
      </c>
    </row>
    <row r="125" spans="1:2">
      <c r="A125" s="254" t="s">
        <v>577</v>
      </c>
      <c r="B125" s="253">
        <v>12405</v>
      </c>
    </row>
    <row r="126" spans="1:2">
      <c r="A126" s="254" t="s">
        <v>578</v>
      </c>
      <c r="B126" s="253">
        <v>6678</v>
      </c>
    </row>
    <row r="127" spans="1:2">
      <c r="A127" s="254" t="s">
        <v>579</v>
      </c>
      <c r="B127" s="253">
        <v>101</v>
      </c>
    </row>
    <row r="128" spans="1:2">
      <c r="A128" s="254" t="s">
        <v>580</v>
      </c>
      <c r="B128" s="253">
        <v>101</v>
      </c>
    </row>
    <row r="129" spans="1:2">
      <c r="A129" s="254" t="s">
        <v>581</v>
      </c>
      <c r="B129" s="253">
        <v>6092</v>
      </c>
    </row>
    <row r="130" spans="1:2">
      <c r="A130" s="254" t="s">
        <v>582</v>
      </c>
      <c r="B130" s="253">
        <v>5047</v>
      </c>
    </row>
    <row r="131" spans="1:2">
      <c r="A131" s="254" t="s">
        <v>583</v>
      </c>
      <c r="B131" s="253">
        <v>1023</v>
      </c>
    </row>
    <row r="132" spans="1:2">
      <c r="A132" s="254" t="s">
        <v>584</v>
      </c>
      <c r="B132" s="253">
        <v>22</v>
      </c>
    </row>
    <row r="133" spans="1:2">
      <c r="A133" s="254" t="s">
        <v>585</v>
      </c>
      <c r="B133" s="253">
        <v>1701</v>
      </c>
    </row>
    <row r="134" spans="1:2">
      <c r="A134" s="254" t="s">
        <v>586</v>
      </c>
      <c r="B134" s="253">
        <v>1676</v>
      </c>
    </row>
    <row r="135" spans="1:2">
      <c r="A135" s="254" t="s">
        <v>587</v>
      </c>
      <c r="B135" s="253">
        <v>25</v>
      </c>
    </row>
    <row r="136" spans="1:2">
      <c r="A136" s="254" t="s">
        <v>588</v>
      </c>
      <c r="B136" s="253">
        <v>4094</v>
      </c>
    </row>
    <row r="137" spans="1:2">
      <c r="A137" s="254" t="s">
        <v>589</v>
      </c>
      <c r="B137" s="253">
        <v>4087</v>
      </c>
    </row>
    <row r="138" spans="1:2">
      <c r="A138" s="254" t="s">
        <v>590</v>
      </c>
      <c r="B138" s="253">
        <v>7</v>
      </c>
    </row>
    <row r="139" spans="1:2">
      <c r="A139" s="254" t="s">
        <v>591</v>
      </c>
      <c r="B139" s="253">
        <v>41731</v>
      </c>
    </row>
    <row r="140" spans="1:2">
      <c r="A140" s="254" t="s">
        <v>592</v>
      </c>
      <c r="B140" s="253">
        <v>41731</v>
      </c>
    </row>
    <row r="141" spans="1:2">
      <c r="A141" s="254" t="s">
        <v>593</v>
      </c>
      <c r="B141" s="253">
        <v>83338</v>
      </c>
    </row>
    <row r="142" spans="1:2">
      <c r="A142" s="254" t="s">
        <v>1089</v>
      </c>
      <c r="B142" s="253">
        <v>81995</v>
      </c>
    </row>
    <row r="143" spans="1:2">
      <c r="A143" s="254" t="s">
        <v>594</v>
      </c>
      <c r="B143" s="253">
        <v>2392</v>
      </c>
    </row>
    <row r="144" spans="1:2">
      <c r="A144" s="254" t="s">
        <v>505</v>
      </c>
      <c r="B144" s="253">
        <v>2139</v>
      </c>
    </row>
    <row r="145" spans="1:2">
      <c r="A145" s="254" t="s">
        <v>595</v>
      </c>
      <c r="B145" s="253">
        <v>253</v>
      </c>
    </row>
    <row r="146" spans="1:2">
      <c r="A146" s="254" t="s">
        <v>596</v>
      </c>
      <c r="B146" s="253">
        <v>1200</v>
      </c>
    </row>
    <row r="147" spans="1:2">
      <c r="A147" s="254" t="s">
        <v>597</v>
      </c>
      <c r="B147" s="253">
        <v>1200</v>
      </c>
    </row>
    <row r="148" spans="1:2">
      <c r="A148" s="254" t="s">
        <v>598</v>
      </c>
      <c r="B148" s="253">
        <v>621</v>
      </c>
    </row>
    <row r="149" spans="1:2">
      <c r="A149" s="254" t="s">
        <v>599</v>
      </c>
      <c r="B149" s="253">
        <v>565</v>
      </c>
    </row>
    <row r="150" spans="1:2">
      <c r="A150" s="254" t="s">
        <v>600</v>
      </c>
      <c r="B150" s="253">
        <v>56</v>
      </c>
    </row>
    <row r="151" spans="1:2">
      <c r="A151" s="254" t="s">
        <v>601</v>
      </c>
      <c r="B151" s="253">
        <v>7720</v>
      </c>
    </row>
    <row r="152" spans="1:2">
      <c r="A152" s="254" t="s">
        <v>602</v>
      </c>
      <c r="B152" s="253">
        <v>7720</v>
      </c>
    </row>
    <row r="153" spans="1:2">
      <c r="A153" s="254" t="s">
        <v>603</v>
      </c>
      <c r="B153" s="253">
        <v>6191</v>
      </c>
    </row>
    <row r="154" spans="1:2">
      <c r="A154" s="254" t="s">
        <v>604</v>
      </c>
      <c r="B154" s="253">
        <v>6191</v>
      </c>
    </row>
    <row r="155" spans="1:2">
      <c r="A155" s="254" t="s">
        <v>605</v>
      </c>
      <c r="B155" s="253">
        <v>680</v>
      </c>
    </row>
    <row r="156" spans="1:2">
      <c r="A156" s="254" t="s">
        <v>606</v>
      </c>
      <c r="B156" s="253">
        <v>680</v>
      </c>
    </row>
    <row r="157" spans="1:2">
      <c r="A157" s="254" t="s">
        <v>607</v>
      </c>
      <c r="B157" s="253">
        <v>63191</v>
      </c>
    </row>
    <row r="158" spans="1:2">
      <c r="A158" s="254" t="s">
        <v>608</v>
      </c>
      <c r="B158" s="253">
        <v>63191</v>
      </c>
    </row>
    <row r="159" spans="1:2">
      <c r="A159" s="254" t="s">
        <v>1090</v>
      </c>
      <c r="B159" s="253">
        <v>64084</v>
      </c>
    </row>
    <row r="160" spans="1:2">
      <c r="A160" s="254" t="s">
        <v>609</v>
      </c>
      <c r="B160" s="253">
        <v>18242</v>
      </c>
    </row>
    <row r="161" spans="1:2">
      <c r="A161" s="254" t="s">
        <v>505</v>
      </c>
      <c r="B161" s="253">
        <v>1802</v>
      </c>
    </row>
    <row r="162" spans="1:2">
      <c r="A162" s="254" t="s">
        <v>506</v>
      </c>
      <c r="B162" s="253">
        <v>322</v>
      </c>
    </row>
    <row r="163" spans="1:2">
      <c r="A163" s="254" t="s">
        <v>610</v>
      </c>
      <c r="B163" s="253">
        <v>1835</v>
      </c>
    </row>
    <row r="164" spans="1:2">
      <c r="A164" s="254" t="s">
        <v>611</v>
      </c>
      <c r="B164" s="253">
        <v>703</v>
      </c>
    </row>
    <row r="165" spans="1:2">
      <c r="A165" s="254" t="s">
        <v>612</v>
      </c>
      <c r="B165" s="253">
        <v>705</v>
      </c>
    </row>
    <row r="166" spans="1:2">
      <c r="A166" s="254" t="s">
        <v>613</v>
      </c>
      <c r="B166" s="253">
        <v>16000</v>
      </c>
    </row>
    <row r="167" spans="1:2">
      <c r="A167" s="254" t="s">
        <v>614</v>
      </c>
      <c r="B167" s="253">
        <v>4918</v>
      </c>
    </row>
    <row r="168" spans="1:2">
      <c r="A168" s="254" t="s">
        <v>505</v>
      </c>
      <c r="B168" s="253">
        <v>91</v>
      </c>
    </row>
    <row r="169" spans="1:2">
      <c r="A169" s="254" t="s">
        <v>506</v>
      </c>
      <c r="B169" s="253">
        <v>3</v>
      </c>
    </row>
    <row r="170" spans="1:2">
      <c r="A170" s="254" t="s">
        <v>615</v>
      </c>
      <c r="B170" s="253">
        <v>413</v>
      </c>
    </row>
    <row r="171" spans="1:2">
      <c r="A171" s="254" t="s">
        <v>616</v>
      </c>
      <c r="B171" s="253">
        <v>3703</v>
      </c>
    </row>
    <row r="172" spans="1:2">
      <c r="A172" s="254" t="s">
        <v>617</v>
      </c>
      <c r="B172" s="253">
        <v>708</v>
      </c>
    </row>
    <row r="173" spans="1:2">
      <c r="A173" s="254" t="s">
        <v>618</v>
      </c>
      <c r="B173" s="253">
        <v>4096</v>
      </c>
    </row>
    <row r="174" spans="1:2">
      <c r="A174" s="254" t="s">
        <v>505</v>
      </c>
      <c r="B174" s="253">
        <v>1300</v>
      </c>
    </row>
    <row r="175" spans="1:2">
      <c r="A175" s="254" t="s">
        <v>506</v>
      </c>
      <c r="B175" s="253">
        <v>1146</v>
      </c>
    </row>
    <row r="176" spans="1:2">
      <c r="A176" s="254" t="s">
        <v>619</v>
      </c>
      <c r="B176" s="253">
        <v>127</v>
      </c>
    </row>
    <row r="177" spans="1:2">
      <c r="A177" s="254" t="s">
        <v>620</v>
      </c>
      <c r="B177" s="253">
        <v>451</v>
      </c>
    </row>
    <row r="178" spans="1:2">
      <c r="A178" s="254" t="s">
        <v>621</v>
      </c>
      <c r="B178" s="253">
        <v>1092</v>
      </c>
    </row>
    <row r="179" spans="1:2">
      <c r="A179" s="254" t="s">
        <v>622</v>
      </c>
      <c r="B179" s="253">
        <v>5000</v>
      </c>
    </row>
    <row r="180" spans="1:2">
      <c r="A180" s="254" t="s">
        <v>623</v>
      </c>
      <c r="B180" s="253">
        <v>35</v>
      </c>
    </row>
    <row r="181" spans="1:2">
      <c r="A181" s="254" t="s">
        <v>624</v>
      </c>
      <c r="B181" s="253">
        <v>35</v>
      </c>
    </row>
    <row r="182" spans="1:2">
      <c r="A182" s="254" t="s">
        <v>625</v>
      </c>
      <c r="B182" s="253">
        <v>36793</v>
      </c>
    </row>
    <row r="183" spans="1:2">
      <c r="A183" s="254" t="s">
        <v>626</v>
      </c>
      <c r="B183" s="253">
        <v>36793</v>
      </c>
    </row>
    <row r="184" spans="1:2">
      <c r="A184" s="254" t="s">
        <v>1091</v>
      </c>
      <c r="B184" s="253">
        <v>168935</v>
      </c>
    </row>
    <row r="185" spans="1:2">
      <c r="A185" s="254" t="s">
        <v>627</v>
      </c>
      <c r="B185" s="253">
        <v>11288</v>
      </c>
    </row>
    <row r="186" spans="1:2">
      <c r="A186" s="254" t="s">
        <v>505</v>
      </c>
      <c r="B186" s="253">
        <v>3998</v>
      </c>
    </row>
    <row r="187" spans="1:2">
      <c r="A187" s="254" t="s">
        <v>628</v>
      </c>
      <c r="B187" s="253">
        <v>100</v>
      </c>
    </row>
    <row r="188" spans="1:2">
      <c r="A188" s="254" t="s">
        <v>527</v>
      </c>
      <c r="B188" s="253">
        <v>687</v>
      </c>
    </row>
    <row r="189" spans="1:2">
      <c r="A189" s="254" t="s">
        <v>629</v>
      </c>
      <c r="B189" s="253">
        <v>2966</v>
      </c>
    </row>
    <row r="190" spans="1:2">
      <c r="A190" s="254" t="s">
        <v>630</v>
      </c>
      <c r="B190" s="253">
        <v>855</v>
      </c>
    </row>
    <row r="191" spans="1:2">
      <c r="A191" s="254" t="s">
        <v>631</v>
      </c>
      <c r="B191" s="253">
        <v>2682</v>
      </c>
    </row>
    <row r="192" spans="1:2">
      <c r="A192" s="254" t="s">
        <v>632</v>
      </c>
      <c r="B192" s="253">
        <v>2749</v>
      </c>
    </row>
    <row r="193" spans="1:2">
      <c r="A193" s="254" t="s">
        <v>505</v>
      </c>
      <c r="B193" s="253">
        <v>1558</v>
      </c>
    </row>
    <row r="194" spans="1:2">
      <c r="A194" s="254" t="s">
        <v>506</v>
      </c>
      <c r="B194" s="253">
        <v>663</v>
      </c>
    </row>
    <row r="195" spans="1:2">
      <c r="A195" s="254" t="s">
        <v>633</v>
      </c>
      <c r="B195" s="253">
        <v>162</v>
      </c>
    </row>
    <row r="196" spans="1:2">
      <c r="A196" s="254" t="s">
        <v>634</v>
      </c>
      <c r="B196" s="253">
        <v>80</v>
      </c>
    </row>
    <row r="197" spans="1:2">
      <c r="A197" s="254" t="s">
        <v>635</v>
      </c>
      <c r="B197" s="253">
        <v>286</v>
      </c>
    </row>
    <row r="198" spans="1:2">
      <c r="A198" s="254" t="s">
        <v>636</v>
      </c>
      <c r="B198" s="253">
        <v>35175</v>
      </c>
    </row>
    <row r="199" spans="1:2">
      <c r="A199" s="254" t="s">
        <v>637</v>
      </c>
      <c r="B199" s="253">
        <v>175</v>
      </c>
    </row>
    <row r="200" spans="1:2">
      <c r="A200" s="254" t="s">
        <v>638</v>
      </c>
      <c r="B200" s="253">
        <v>35000</v>
      </c>
    </row>
    <row r="201" spans="1:2">
      <c r="A201" s="254" t="s">
        <v>639</v>
      </c>
      <c r="B201" s="253">
        <v>16419</v>
      </c>
    </row>
    <row r="202" spans="1:2">
      <c r="A202" s="254" t="s">
        <v>640</v>
      </c>
      <c r="B202" s="253">
        <v>16419</v>
      </c>
    </row>
    <row r="203" spans="1:2">
      <c r="A203" s="254" t="s">
        <v>641</v>
      </c>
      <c r="B203" s="253">
        <v>22443</v>
      </c>
    </row>
    <row r="204" spans="1:2">
      <c r="A204" s="254" t="s">
        <v>642</v>
      </c>
      <c r="B204" s="253">
        <v>305</v>
      </c>
    </row>
    <row r="205" spans="1:2">
      <c r="A205" s="254" t="s">
        <v>643</v>
      </c>
      <c r="B205" s="253">
        <v>22138</v>
      </c>
    </row>
    <row r="206" spans="1:2">
      <c r="A206" s="254" t="s">
        <v>644</v>
      </c>
      <c r="B206" s="253">
        <v>5717</v>
      </c>
    </row>
    <row r="207" spans="1:2">
      <c r="A207" s="254" t="s">
        <v>645</v>
      </c>
      <c r="B207" s="253">
        <v>1136</v>
      </c>
    </row>
    <row r="208" spans="1:2">
      <c r="A208" s="254" t="s">
        <v>646</v>
      </c>
      <c r="B208" s="253">
        <v>1109</v>
      </c>
    </row>
    <row r="209" spans="1:2">
      <c r="A209" s="254" t="s">
        <v>647</v>
      </c>
      <c r="B209" s="253">
        <v>3472</v>
      </c>
    </row>
    <row r="210" spans="1:2">
      <c r="A210" s="254" t="s">
        <v>648</v>
      </c>
      <c r="B210" s="253">
        <v>12561</v>
      </c>
    </row>
    <row r="211" spans="1:2">
      <c r="A211" s="254" t="s">
        <v>649</v>
      </c>
      <c r="B211" s="253">
        <v>918</v>
      </c>
    </row>
    <row r="212" spans="1:2">
      <c r="A212" s="254" t="s">
        <v>650</v>
      </c>
      <c r="B212" s="253">
        <v>97</v>
      </c>
    </row>
    <row r="213" spans="1:2">
      <c r="A213" s="254" t="s">
        <v>651</v>
      </c>
      <c r="B213" s="253">
        <v>6036</v>
      </c>
    </row>
    <row r="214" spans="1:2">
      <c r="A214" s="254" t="s">
        <v>652</v>
      </c>
      <c r="B214" s="253">
        <v>5510</v>
      </c>
    </row>
    <row r="215" spans="1:2">
      <c r="A215" s="254" t="s">
        <v>653</v>
      </c>
      <c r="B215" s="253">
        <v>2208</v>
      </c>
    </row>
    <row r="216" spans="1:2">
      <c r="A216" s="254" t="s">
        <v>505</v>
      </c>
      <c r="B216" s="253">
        <v>487</v>
      </c>
    </row>
    <row r="217" spans="1:2">
      <c r="A217" s="254" t="s">
        <v>654</v>
      </c>
      <c r="B217" s="253">
        <v>817</v>
      </c>
    </row>
    <row r="218" spans="1:2">
      <c r="A218" s="254" t="s">
        <v>655</v>
      </c>
      <c r="B218" s="253">
        <v>259</v>
      </c>
    </row>
    <row r="219" spans="1:2">
      <c r="A219" s="254" t="s">
        <v>656</v>
      </c>
      <c r="B219" s="253">
        <v>645</v>
      </c>
    </row>
    <row r="220" spans="1:2">
      <c r="A220" s="254" t="s">
        <v>657</v>
      </c>
      <c r="B220" s="253">
        <v>406</v>
      </c>
    </row>
    <row r="221" spans="1:2">
      <c r="A221" s="254" t="s">
        <v>658</v>
      </c>
      <c r="B221" s="253">
        <v>406</v>
      </c>
    </row>
    <row r="222" spans="1:2">
      <c r="A222" s="254" t="s">
        <v>659</v>
      </c>
      <c r="B222" s="253">
        <v>8813</v>
      </c>
    </row>
    <row r="223" spans="1:2">
      <c r="A223" s="254" t="s">
        <v>660</v>
      </c>
      <c r="B223" s="253">
        <v>8813</v>
      </c>
    </row>
    <row r="224" spans="1:2">
      <c r="A224" s="254" t="s">
        <v>661</v>
      </c>
      <c r="B224" s="253">
        <v>4373</v>
      </c>
    </row>
    <row r="225" spans="1:2">
      <c r="A225" s="254" t="s">
        <v>662</v>
      </c>
      <c r="B225" s="253">
        <v>3671</v>
      </c>
    </row>
    <row r="226" spans="1:2">
      <c r="A226" s="254" t="s">
        <v>663</v>
      </c>
      <c r="B226" s="253">
        <v>702</v>
      </c>
    </row>
    <row r="227" spans="1:2">
      <c r="A227" s="254" t="s">
        <v>664</v>
      </c>
      <c r="B227" s="253">
        <v>43</v>
      </c>
    </row>
    <row r="228" spans="1:2">
      <c r="A228" s="254" t="s">
        <v>665</v>
      </c>
      <c r="B228" s="253">
        <v>43</v>
      </c>
    </row>
    <row r="229" spans="1:2">
      <c r="A229" s="254" t="s">
        <v>666</v>
      </c>
      <c r="B229" s="253">
        <v>1300</v>
      </c>
    </row>
    <row r="230" spans="1:2">
      <c r="A230" s="254" t="s">
        <v>667</v>
      </c>
      <c r="B230" s="253">
        <v>1300</v>
      </c>
    </row>
    <row r="231" spans="1:2">
      <c r="A231" s="254" t="s">
        <v>668</v>
      </c>
      <c r="B231" s="253">
        <v>45440</v>
      </c>
    </row>
    <row r="232" spans="1:2">
      <c r="A232" s="254" t="s">
        <v>1092</v>
      </c>
      <c r="B232" s="253">
        <v>150717</v>
      </c>
    </row>
    <row r="233" spans="1:2">
      <c r="A233" s="254" t="s">
        <v>669</v>
      </c>
      <c r="B233" s="253">
        <v>27255</v>
      </c>
    </row>
    <row r="234" spans="1:2">
      <c r="A234" s="254" t="s">
        <v>505</v>
      </c>
      <c r="B234" s="253">
        <v>2901</v>
      </c>
    </row>
    <row r="235" spans="1:2">
      <c r="A235" s="254" t="s">
        <v>670</v>
      </c>
      <c r="B235" s="253">
        <v>24354</v>
      </c>
    </row>
    <row r="236" spans="1:2">
      <c r="A236" s="254" t="s">
        <v>671</v>
      </c>
      <c r="B236" s="253">
        <v>44309</v>
      </c>
    </row>
    <row r="237" spans="1:2">
      <c r="A237" s="254" t="s">
        <v>672</v>
      </c>
      <c r="B237" s="253">
        <v>10185</v>
      </c>
    </row>
    <row r="238" spans="1:2">
      <c r="A238" s="254" t="s">
        <v>673</v>
      </c>
      <c r="B238" s="253">
        <v>5082</v>
      </c>
    </row>
    <row r="239" spans="1:2">
      <c r="A239" s="254" t="s">
        <v>674</v>
      </c>
      <c r="B239" s="253">
        <v>26</v>
      </c>
    </row>
    <row r="240" spans="1:2">
      <c r="A240" s="254" t="s">
        <v>675</v>
      </c>
      <c r="B240" s="253">
        <v>170</v>
      </c>
    </row>
    <row r="241" spans="1:2">
      <c r="A241" s="254" t="s">
        <v>676</v>
      </c>
      <c r="B241" s="253">
        <v>31</v>
      </c>
    </row>
    <row r="242" spans="1:2">
      <c r="A242" s="254" t="s">
        <v>677</v>
      </c>
      <c r="B242" s="253">
        <v>60</v>
      </c>
    </row>
    <row r="243" spans="1:2">
      <c r="A243" s="254" t="s">
        <v>678</v>
      </c>
      <c r="B243" s="253">
        <v>28755</v>
      </c>
    </row>
    <row r="244" spans="1:2">
      <c r="A244" s="254" t="s">
        <v>679</v>
      </c>
      <c r="B244" s="253">
        <v>24416</v>
      </c>
    </row>
    <row r="245" spans="1:2">
      <c r="A245" s="254" t="s">
        <v>680</v>
      </c>
      <c r="B245" s="253">
        <v>6380</v>
      </c>
    </row>
    <row r="246" spans="1:2">
      <c r="A246" s="254" t="s">
        <v>681</v>
      </c>
      <c r="B246" s="253">
        <v>1747</v>
      </c>
    </row>
    <row r="247" spans="1:2">
      <c r="A247" s="254" t="s">
        <v>682</v>
      </c>
      <c r="B247" s="253">
        <v>1006</v>
      </c>
    </row>
    <row r="248" spans="1:2">
      <c r="A248" s="254" t="s">
        <v>683</v>
      </c>
      <c r="B248" s="253">
        <v>3063</v>
      </c>
    </row>
    <row r="249" spans="1:2">
      <c r="A249" s="254" t="s">
        <v>684</v>
      </c>
      <c r="B249" s="253">
        <v>1699</v>
      </c>
    </row>
    <row r="250" spans="1:2">
      <c r="A250" s="254" t="s">
        <v>685</v>
      </c>
      <c r="B250" s="253">
        <v>10521</v>
      </c>
    </row>
    <row r="251" spans="1:2">
      <c r="A251" s="254" t="s">
        <v>686</v>
      </c>
      <c r="B251" s="253">
        <v>676</v>
      </c>
    </row>
    <row r="252" spans="1:2">
      <c r="A252" s="254" t="s">
        <v>687</v>
      </c>
      <c r="B252" s="253">
        <v>676</v>
      </c>
    </row>
    <row r="253" spans="1:2">
      <c r="A253" s="254" t="s">
        <v>688</v>
      </c>
      <c r="B253" s="253">
        <v>3860</v>
      </c>
    </row>
    <row r="254" spans="1:2">
      <c r="A254" s="254" t="s">
        <v>689</v>
      </c>
      <c r="B254" s="253">
        <v>3860</v>
      </c>
    </row>
    <row r="255" spans="1:2">
      <c r="A255" s="254" t="s">
        <v>690</v>
      </c>
      <c r="B255" s="253">
        <v>6951</v>
      </c>
    </row>
    <row r="256" spans="1:2">
      <c r="A256" s="254" t="s">
        <v>505</v>
      </c>
      <c r="B256" s="253">
        <v>1728</v>
      </c>
    </row>
    <row r="257" spans="1:2">
      <c r="A257" s="254" t="s">
        <v>691</v>
      </c>
      <c r="B257" s="253">
        <v>500</v>
      </c>
    </row>
    <row r="258" spans="1:2">
      <c r="A258" s="254" t="s">
        <v>510</v>
      </c>
      <c r="B258" s="253">
        <v>1308</v>
      </c>
    </row>
    <row r="259" spans="1:2">
      <c r="A259" s="254" t="s">
        <v>692</v>
      </c>
      <c r="B259" s="253">
        <v>3415</v>
      </c>
    </row>
    <row r="260" spans="1:2">
      <c r="A260" s="254" t="s">
        <v>693</v>
      </c>
      <c r="B260" s="253">
        <v>28291</v>
      </c>
    </row>
    <row r="261" spans="1:2">
      <c r="A261" s="254" t="s">
        <v>694</v>
      </c>
      <c r="B261" s="253">
        <v>15314</v>
      </c>
    </row>
    <row r="262" spans="1:2">
      <c r="A262" s="254" t="s">
        <v>695</v>
      </c>
      <c r="B262" s="253">
        <v>12732</v>
      </c>
    </row>
    <row r="263" spans="1:2">
      <c r="A263" s="254" t="s">
        <v>696</v>
      </c>
      <c r="B263" s="253">
        <v>245</v>
      </c>
    </row>
    <row r="264" spans="1:2">
      <c r="A264" s="254" t="s">
        <v>697</v>
      </c>
      <c r="B264" s="253">
        <v>2500</v>
      </c>
    </row>
    <row r="265" spans="1:2">
      <c r="A265" s="254" t="s">
        <v>698</v>
      </c>
      <c r="B265" s="253">
        <v>2500</v>
      </c>
    </row>
    <row r="266" spans="1:2">
      <c r="A266" s="254" t="s">
        <v>699</v>
      </c>
      <c r="B266" s="253">
        <v>12459</v>
      </c>
    </row>
    <row r="267" spans="1:2">
      <c r="A267" s="254" t="s">
        <v>1093</v>
      </c>
      <c r="B267" s="253">
        <v>240521</v>
      </c>
    </row>
    <row r="268" spans="1:2">
      <c r="A268" s="254" t="s">
        <v>700</v>
      </c>
      <c r="B268" s="253">
        <v>20777</v>
      </c>
    </row>
    <row r="269" spans="1:2">
      <c r="A269" s="254" t="s">
        <v>505</v>
      </c>
      <c r="B269" s="253">
        <v>1231</v>
      </c>
    </row>
    <row r="270" spans="1:2">
      <c r="A270" s="254" t="s">
        <v>506</v>
      </c>
      <c r="B270" s="253">
        <v>11</v>
      </c>
    </row>
    <row r="271" spans="1:2">
      <c r="A271" s="254" t="s">
        <v>701</v>
      </c>
      <c r="B271" s="253">
        <v>19535</v>
      </c>
    </row>
    <row r="272" spans="1:2">
      <c r="A272" s="254" t="s">
        <v>702</v>
      </c>
      <c r="B272" s="253">
        <v>2787</v>
      </c>
    </row>
    <row r="273" spans="1:2">
      <c r="A273" s="254" t="s">
        <v>703</v>
      </c>
      <c r="B273" s="253">
        <v>2787</v>
      </c>
    </row>
    <row r="274" spans="1:2">
      <c r="A274" s="254" t="s">
        <v>704</v>
      </c>
      <c r="B274" s="253">
        <v>27623</v>
      </c>
    </row>
    <row r="275" spans="1:2">
      <c r="A275" s="254" t="s">
        <v>705</v>
      </c>
      <c r="B275" s="253">
        <v>27623</v>
      </c>
    </row>
    <row r="276" spans="1:2">
      <c r="A276" s="254" t="s">
        <v>706</v>
      </c>
      <c r="B276" s="253">
        <v>797</v>
      </c>
    </row>
    <row r="277" spans="1:2">
      <c r="A277" s="254" t="s">
        <v>707</v>
      </c>
      <c r="B277" s="253">
        <v>797</v>
      </c>
    </row>
    <row r="278" spans="1:2">
      <c r="A278" s="254" t="s">
        <v>708</v>
      </c>
      <c r="B278" s="253">
        <v>2473</v>
      </c>
    </row>
    <row r="279" spans="1:2">
      <c r="A279" s="254" t="s">
        <v>709</v>
      </c>
      <c r="B279" s="253">
        <v>186064</v>
      </c>
    </row>
    <row r="280" spans="1:2">
      <c r="A280" s="254" t="s">
        <v>1094</v>
      </c>
      <c r="B280" s="253">
        <v>687724</v>
      </c>
    </row>
    <row r="281" spans="1:2">
      <c r="A281" s="254" t="s">
        <v>710</v>
      </c>
      <c r="B281" s="253">
        <v>25097</v>
      </c>
    </row>
    <row r="282" spans="1:2">
      <c r="A282" s="254" t="s">
        <v>711</v>
      </c>
      <c r="B282" s="253">
        <v>8023</v>
      </c>
    </row>
    <row r="283" spans="1:2">
      <c r="A283" s="254" t="s">
        <v>712</v>
      </c>
      <c r="B283" s="253">
        <v>276</v>
      </c>
    </row>
    <row r="284" spans="1:2">
      <c r="A284" s="254" t="s">
        <v>713</v>
      </c>
      <c r="B284" s="253">
        <v>16798</v>
      </c>
    </row>
    <row r="285" spans="1:2">
      <c r="A285" s="254" t="s">
        <v>714</v>
      </c>
      <c r="B285" s="253">
        <v>2799</v>
      </c>
    </row>
    <row r="286" spans="1:2">
      <c r="A286" s="254" t="s">
        <v>715</v>
      </c>
      <c r="B286" s="253">
        <v>23970</v>
      </c>
    </row>
    <row r="287" spans="1:2">
      <c r="A287" s="254" t="s">
        <v>716</v>
      </c>
      <c r="B287" s="253">
        <v>23970</v>
      </c>
    </row>
    <row r="288" spans="1:2">
      <c r="A288" s="254" t="s">
        <v>717</v>
      </c>
      <c r="B288" s="253">
        <v>54826</v>
      </c>
    </row>
    <row r="289" spans="1:2">
      <c r="A289" s="254" t="s">
        <v>718</v>
      </c>
      <c r="B289" s="253">
        <v>581032</v>
      </c>
    </row>
    <row r="290" spans="1:2">
      <c r="A290" s="254" t="s">
        <v>1095</v>
      </c>
      <c r="B290" s="253">
        <v>56895</v>
      </c>
    </row>
    <row r="291" spans="1:2">
      <c r="A291" s="254" t="s">
        <v>719</v>
      </c>
      <c r="B291" s="253">
        <v>15932</v>
      </c>
    </row>
    <row r="292" spans="1:2">
      <c r="A292" s="254" t="s">
        <v>711</v>
      </c>
      <c r="B292" s="253">
        <v>3404</v>
      </c>
    </row>
    <row r="293" spans="1:2">
      <c r="A293" s="254" t="s">
        <v>712</v>
      </c>
      <c r="B293" s="253">
        <v>256</v>
      </c>
    </row>
    <row r="294" spans="1:2">
      <c r="A294" s="254" t="s">
        <v>720</v>
      </c>
      <c r="B294" s="253">
        <v>869</v>
      </c>
    </row>
    <row r="295" spans="1:2">
      <c r="A295" s="254" t="s">
        <v>721</v>
      </c>
      <c r="B295" s="253">
        <v>11403</v>
      </c>
    </row>
    <row r="296" spans="1:2">
      <c r="A296" s="254" t="s">
        <v>722</v>
      </c>
      <c r="B296" s="253">
        <v>1546</v>
      </c>
    </row>
    <row r="297" spans="1:2">
      <c r="A297" s="254" t="s">
        <v>712</v>
      </c>
      <c r="B297" s="253">
        <v>120</v>
      </c>
    </row>
    <row r="298" spans="1:2">
      <c r="A298" s="254" t="s">
        <v>723</v>
      </c>
      <c r="B298" s="253">
        <v>351</v>
      </c>
    </row>
    <row r="299" spans="1:2">
      <c r="A299" s="254" t="s">
        <v>724</v>
      </c>
      <c r="B299" s="253">
        <v>1075</v>
      </c>
    </row>
    <row r="300" spans="1:2">
      <c r="A300" s="254" t="s">
        <v>725</v>
      </c>
      <c r="B300" s="253">
        <v>25667</v>
      </c>
    </row>
    <row r="301" spans="1:2">
      <c r="A301" s="254" t="s">
        <v>711</v>
      </c>
      <c r="B301" s="253">
        <v>1072</v>
      </c>
    </row>
    <row r="302" spans="1:2">
      <c r="A302" s="254" t="s">
        <v>712</v>
      </c>
      <c r="B302" s="253">
        <v>19</v>
      </c>
    </row>
    <row r="303" spans="1:2">
      <c r="A303" s="254" t="s">
        <v>726</v>
      </c>
      <c r="B303" s="253">
        <v>3996</v>
      </c>
    </row>
    <row r="304" spans="1:2">
      <c r="A304" s="254" t="s">
        <v>727</v>
      </c>
      <c r="B304" s="253">
        <v>7</v>
      </c>
    </row>
    <row r="305" spans="1:2">
      <c r="A305" s="254" t="s">
        <v>728</v>
      </c>
      <c r="B305" s="253">
        <v>20573</v>
      </c>
    </row>
    <row r="306" spans="1:2">
      <c r="A306" s="254" t="s">
        <v>729</v>
      </c>
      <c r="B306" s="253">
        <v>1604</v>
      </c>
    </row>
    <row r="307" spans="1:2">
      <c r="A307" s="254" t="s">
        <v>730</v>
      </c>
      <c r="B307" s="253">
        <v>1604</v>
      </c>
    </row>
    <row r="308" spans="1:2">
      <c r="A308" s="254" t="s">
        <v>731</v>
      </c>
      <c r="B308" s="253">
        <v>90</v>
      </c>
    </row>
    <row r="309" spans="1:2">
      <c r="A309" s="254" t="s">
        <v>732</v>
      </c>
      <c r="B309" s="253">
        <v>90</v>
      </c>
    </row>
    <row r="310" spans="1:2">
      <c r="A310" s="254" t="s">
        <v>733</v>
      </c>
      <c r="B310" s="253">
        <v>681</v>
      </c>
    </row>
    <row r="311" spans="1:2">
      <c r="A311" s="254" t="s">
        <v>734</v>
      </c>
      <c r="B311" s="253">
        <v>681</v>
      </c>
    </row>
    <row r="312" spans="1:2">
      <c r="A312" s="254" t="s">
        <v>735</v>
      </c>
      <c r="B312" s="253">
        <v>11375</v>
      </c>
    </row>
    <row r="313" spans="1:2">
      <c r="A313" s="254" t="s">
        <v>736</v>
      </c>
      <c r="B313" s="253">
        <v>11375</v>
      </c>
    </row>
    <row r="314" spans="1:2">
      <c r="A314" s="254" t="s">
        <v>1096</v>
      </c>
      <c r="B314" s="253">
        <v>135914</v>
      </c>
    </row>
    <row r="315" spans="1:2">
      <c r="A315" s="254" t="s">
        <v>737</v>
      </c>
      <c r="B315" s="253">
        <v>2166</v>
      </c>
    </row>
    <row r="316" spans="1:2">
      <c r="A316" s="254" t="s">
        <v>711</v>
      </c>
      <c r="B316" s="253">
        <v>110</v>
      </c>
    </row>
    <row r="317" spans="1:2">
      <c r="A317" s="254" t="s">
        <v>738</v>
      </c>
      <c r="B317" s="253">
        <v>2056</v>
      </c>
    </row>
    <row r="318" spans="1:2">
      <c r="A318" s="254" t="s">
        <v>739</v>
      </c>
      <c r="B318" s="253">
        <v>1000</v>
      </c>
    </row>
    <row r="319" spans="1:2">
      <c r="A319" s="254" t="s">
        <v>740</v>
      </c>
      <c r="B319" s="253">
        <v>1000</v>
      </c>
    </row>
    <row r="320" spans="1:2">
      <c r="A320" s="254" t="s">
        <v>741</v>
      </c>
      <c r="B320" s="253">
        <v>435</v>
      </c>
    </row>
    <row r="321" spans="1:2">
      <c r="A321" s="254" t="s">
        <v>742</v>
      </c>
      <c r="B321" s="253">
        <v>435</v>
      </c>
    </row>
    <row r="322" spans="1:2">
      <c r="A322" s="254" t="s">
        <v>743</v>
      </c>
      <c r="B322" s="253">
        <v>45</v>
      </c>
    </row>
    <row r="323" spans="1:2">
      <c r="A323" s="254" t="s">
        <v>744</v>
      </c>
      <c r="B323" s="253">
        <v>45</v>
      </c>
    </row>
    <row r="324" spans="1:2">
      <c r="A324" s="254" t="s">
        <v>745</v>
      </c>
      <c r="B324" s="253">
        <v>132268</v>
      </c>
    </row>
    <row r="325" spans="1:2">
      <c r="A325" s="254" t="s">
        <v>746</v>
      </c>
      <c r="B325" s="253">
        <v>132268</v>
      </c>
    </row>
    <row r="326" spans="1:2">
      <c r="A326" s="254" t="s">
        <v>1097</v>
      </c>
      <c r="B326" s="253">
        <v>96702</v>
      </c>
    </row>
    <row r="327" spans="1:2">
      <c r="A327" s="254" t="s">
        <v>747</v>
      </c>
      <c r="B327" s="253">
        <v>718</v>
      </c>
    </row>
    <row r="328" spans="1:2">
      <c r="A328" s="254" t="s">
        <v>748</v>
      </c>
      <c r="B328" s="253">
        <v>718</v>
      </c>
    </row>
    <row r="329" spans="1:2">
      <c r="A329" s="254" t="s">
        <v>749</v>
      </c>
      <c r="B329" s="253">
        <v>11296</v>
      </c>
    </row>
    <row r="330" spans="1:2">
      <c r="A330" s="254" t="s">
        <v>711</v>
      </c>
      <c r="B330" s="253">
        <v>790</v>
      </c>
    </row>
    <row r="331" spans="1:2">
      <c r="A331" s="254" t="s">
        <v>750</v>
      </c>
      <c r="B331" s="253">
        <v>140</v>
      </c>
    </row>
    <row r="332" spans="1:2">
      <c r="A332" s="254" t="s">
        <v>751</v>
      </c>
      <c r="B332" s="253">
        <v>57</v>
      </c>
    </row>
    <row r="333" spans="1:2">
      <c r="A333" s="254" t="s">
        <v>752</v>
      </c>
      <c r="B333" s="253">
        <v>10309</v>
      </c>
    </row>
    <row r="334" spans="1:2">
      <c r="A334" s="254" t="s">
        <v>753</v>
      </c>
      <c r="B334" s="253">
        <v>2308</v>
      </c>
    </row>
    <row r="335" spans="1:2">
      <c r="A335" s="254" t="s">
        <v>711</v>
      </c>
      <c r="B335" s="253">
        <v>1136</v>
      </c>
    </row>
    <row r="336" spans="1:2">
      <c r="A336" s="254" t="s">
        <v>712</v>
      </c>
      <c r="B336" s="253">
        <v>54</v>
      </c>
    </row>
    <row r="337" spans="1:2">
      <c r="A337" s="254" t="s">
        <v>754</v>
      </c>
      <c r="B337" s="253">
        <v>1118</v>
      </c>
    </row>
    <row r="338" spans="1:2">
      <c r="A338" s="254" t="s">
        <v>755</v>
      </c>
      <c r="B338" s="253">
        <v>5050</v>
      </c>
    </row>
    <row r="339" spans="1:2">
      <c r="A339" s="254" t="s">
        <v>711</v>
      </c>
      <c r="B339" s="253">
        <v>557</v>
      </c>
    </row>
    <row r="340" spans="1:2">
      <c r="A340" s="254" t="s">
        <v>712</v>
      </c>
      <c r="B340" s="253">
        <v>73</v>
      </c>
    </row>
    <row r="341" spans="1:2">
      <c r="A341" s="254" t="s">
        <v>756</v>
      </c>
      <c r="B341" s="253">
        <v>4420</v>
      </c>
    </row>
    <row r="342" spans="1:2">
      <c r="A342" s="254" t="s">
        <v>757</v>
      </c>
      <c r="B342" s="253">
        <v>15</v>
      </c>
    </row>
    <row r="343" spans="1:2">
      <c r="A343" s="254" t="s">
        <v>758</v>
      </c>
      <c r="B343" s="253">
        <v>15</v>
      </c>
    </row>
    <row r="344" spans="1:2">
      <c r="A344" s="254" t="s">
        <v>759</v>
      </c>
      <c r="B344" s="253">
        <v>77315</v>
      </c>
    </row>
    <row r="345" spans="1:2">
      <c r="A345" s="254" t="s">
        <v>760</v>
      </c>
      <c r="B345" s="253">
        <v>77315</v>
      </c>
    </row>
    <row r="346" spans="1:2">
      <c r="A346" s="254" t="s">
        <v>1098</v>
      </c>
      <c r="B346" s="253">
        <v>25981</v>
      </c>
    </row>
    <row r="347" spans="1:2">
      <c r="A347" s="254" t="s">
        <v>761</v>
      </c>
      <c r="B347" s="253">
        <v>9538</v>
      </c>
    </row>
    <row r="348" spans="1:2">
      <c r="A348" s="254" t="s">
        <v>711</v>
      </c>
      <c r="B348" s="253">
        <v>9538</v>
      </c>
    </row>
    <row r="349" spans="1:2">
      <c r="A349" s="254" t="s">
        <v>762</v>
      </c>
      <c r="B349" s="253">
        <v>3338</v>
      </c>
    </row>
    <row r="350" spans="1:2">
      <c r="A350" s="254" t="s">
        <v>711</v>
      </c>
      <c r="B350" s="253">
        <v>1338</v>
      </c>
    </row>
    <row r="351" spans="1:2">
      <c r="A351" s="254" t="s">
        <v>763</v>
      </c>
      <c r="B351" s="253">
        <v>2000</v>
      </c>
    </row>
    <row r="352" spans="1:2">
      <c r="A352" s="254" t="s">
        <v>764</v>
      </c>
      <c r="B352" s="253">
        <v>10061</v>
      </c>
    </row>
    <row r="353" spans="1:2">
      <c r="A353" s="254" t="s">
        <v>711</v>
      </c>
      <c r="B353" s="253">
        <v>1969</v>
      </c>
    </row>
    <row r="354" spans="1:2">
      <c r="A354" s="254" t="s">
        <v>712</v>
      </c>
      <c r="B354" s="253">
        <v>192</v>
      </c>
    </row>
    <row r="355" spans="1:2">
      <c r="A355" s="254" t="s">
        <v>765</v>
      </c>
      <c r="B355" s="253">
        <v>7900</v>
      </c>
    </row>
    <row r="356" spans="1:2">
      <c r="A356" s="254" t="s">
        <v>766</v>
      </c>
      <c r="B356" s="253">
        <v>3044</v>
      </c>
    </row>
    <row r="357" spans="1:2">
      <c r="A357" s="254" t="s">
        <v>767</v>
      </c>
      <c r="B357" s="253">
        <v>3044</v>
      </c>
    </row>
    <row r="358" spans="1:2">
      <c r="A358" s="254" t="s">
        <v>1099</v>
      </c>
      <c r="B358" s="253">
        <v>5000</v>
      </c>
    </row>
    <row r="359" spans="1:2">
      <c r="A359" s="254" t="s">
        <v>768</v>
      </c>
      <c r="B359" s="253">
        <v>5000</v>
      </c>
    </row>
    <row r="360" spans="1:2">
      <c r="A360" s="254" t="s">
        <v>769</v>
      </c>
      <c r="B360" s="253">
        <v>5000</v>
      </c>
    </row>
    <row r="361" spans="1:2">
      <c r="A361" s="254" t="s">
        <v>1100</v>
      </c>
      <c r="B361" s="253">
        <v>8300</v>
      </c>
    </row>
    <row r="362" spans="1:2">
      <c r="A362" s="254" t="s">
        <v>770</v>
      </c>
      <c r="B362" s="253">
        <v>8300</v>
      </c>
    </row>
    <row r="363" spans="1:2">
      <c r="A363" s="254" t="s">
        <v>1101</v>
      </c>
      <c r="B363" s="253">
        <v>5320</v>
      </c>
    </row>
    <row r="364" spans="1:2">
      <c r="A364" s="254" t="s">
        <v>771</v>
      </c>
      <c r="B364" s="253">
        <v>4685</v>
      </c>
    </row>
    <row r="365" spans="1:2">
      <c r="A365" s="254" t="s">
        <v>711</v>
      </c>
      <c r="B365" s="253">
        <v>2313</v>
      </c>
    </row>
    <row r="366" spans="1:2">
      <c r="A366" s="254" t="s">
        <v>772</v>
      </c>
      <c r="B366" s="253">
        <v>857</v>
      </c>
    </row>
    <row r="367" spans="1:2">
      <c r="A367" s="254" t="s">
        <v>773</v>
      </c>
      <c r="B367" s="253">
        <v>1515</v>
      </c>
    </row>
    <row r="368" spans="1:2">
      <c r="A368" s="254" t="s">
        <v>774</v>
      </c>
      <c r="B368" s="253">
        <v>635</v>
      </c>
    </row>
    <row r="369" spans="1:2">
      <c r="A369" s="254" t="s">
        <v>711</v>
      </c>
      <c r="B369" s="253">
        <v>363</v>
      </c>
    </row>
    <row r="370" spans="1:2">
      <c r="A370" s="254" t="s">
        <v>712</v>
      </c>
      <c r="B370" s="253">
        <v>116</v>
      </c>
    </row>
    <row r="371" spans="1:2">
      <c r="A371" s="254" t="s">
        <v>775</v>
      </c>
      <c r="B371" s="253">
        <v>156</v>
      </c>
    </row>
    <row r="372" spans="1:2">
      <c r="A372" s="254" t="s">
        <v>1102</v>
      </c>
      <c r="B372" s="253">
        <v>64222</v>
      </c>
    </row>
    <row r="373" spans="1:2">
      <c r="A373" s="254" t="s">
        <v>776</v>
      </c>
      <c r="B373" s="253">
        <v>5608</v>
      </c>
    </row>
    <row r="374" spans="1:2">
      <c r="A374" s="254" t="s">
        <v>777</v>
      </c>
      <c r="B374" s="253">
        <v>5608</v>
      </c>
    </row>
    <row r="375" spans="1:2">
      <c r="A375" s="254" t="s">
        <v>778</v>
      </c>
      <c r="B375" s="253">
        <v>56868</v>
      </c>
    </row>
    <row r="376" spans="1:2">
      <c r="A376" s="254" t="s">
        <v>779</v>
      </c>
      <c r="B376" s="253">
        <v>27593</v>
      </c>
    </row>
    <row r="377" spans="1:2">
      <c r="A377" s="254" t="s">
        <v>780</v>
      </c>
      <c r="B377" s="253">
        <v>15026</v>
      </c>
    </row>
    <row r="378" spans="1:2">
      <c r="A378" s="254" t="s">
        <v>781</v>
      </c>
      <c r="B378" s="253">
        <v>14250</v>
      </c>
    </row>
    <row r="379" spans="1:2">
      <c r="A379" s="254" t="s">
        <v>782</v>
      </c>
      <c r="B379" s="253">
        <v>1746</v>
      </c>
    </row>
    <row r="380" spans="1:2">
      <c r="A380" s="254" t="s">
        <v>783</v>
      </c>
      <c r="B380" s="253">
        <v>1746</v>
      </c>
    </row>
    <row r="381" spans="1:2">
      <c r="A381" s="254" t="s">
        <v>1103</v>
      </c>
      <c r="B381" s="253">
        <v>1972</v>
      </c>
    </row>
    <row r="382" spans="1:2">
      <c r="A382" s="254" t="s">
        <v>784</v>
      </c>
      <c r="B382" s="253">
        <v>1972</v>
      </c>
    </row>
    <row r="383" spans="1:2">
      <c r="A383" s="254" t="s">
        <v>711</v>
      </c>
      <c r="B383" s="253">
        <v>1769</v>
      </c>
    </row>
    <row r="384" spans="1:2">
      <c r="A384" s="254" t="s">
        <v>712</v>
      </c>
      <c r="B384" s="253">
        <v>10</v>
      </c>
    </row>
    <row r="385" spans="1:2">
      <c r="A385" s="254" t="s">
        <v>785</v>
      </c>
      <c r="B385" s="253">
        <v>193</v>
      </c>
    </row>
    <row r="386" spans="1:2">
      <c r="A386" s="254" t="s">
        <v>1104</v>
      </c>
      <c r="B386" s="253">
        <v>31820</v>
      </c>
    </row>
    <row r="387" spans="1:2">
      <c r="A387" s="254" t="s">
        <v>1105</v>
      </c>
      <c r="B387" s="253">
        <v>41179</v>
      </c>
    </row>
    <row r="388" spans="1:2">
      <c r="A388" s="254" t="s">
        <v>786</v>
      </c>
      <c r="B388" s="253">
        <v>41179</v>
      </c>
    </row>
    <row r="389" spans="1:2">
      <c r="A389" s="254" t="s">
        <v>787</v>
      </c>
      <c r="B389" s="253">
        <v>41179</v>
      </c>
    </row>
    <row r="390" spans="1:2">
      <c r="A390" s="254" t="s">
        <v>1106</v>
      </c>
      <c r="B390" s="253">
        <v>9657</v>
      </c>
    </row>
    <row r="391" spans="1:2">
      <c r="A391" s="254" t="s">
        <v>788</v>
      </c>
      <c r="B391" s="253">
        <v>9657</v>
      </c>
    </row>
    <row r="392" spans="1:2">
      <c r="A392" s="254"/>
      <c r="B392" s="253"/>
    </row>
    <row r="393" spans="1:2">
      <c r="A393" s="254"/>
      <c r="B393" s="253"/>
    </row>
    <row r="394" spans="1:2">
      <c r="A394" s="254" t="s">
        <v>79</v>
      </c>
      <c r="B394" s="253">
        <v>2460222</v>
      </c>
    </row>
  </sheetData>
  <mergeCells count="1">
    <mergeCell ref="A2:B2"/>
  </mergeCells>
  <phoneticPr fontId="22" type="noConversion"/>
  <printOptions horizontalCentered="1"/>
  <pageMargins left="0.31496062992125984" right="0.31496062992125984" top="0.35433070866141736" bottom="0.35433070866141736" header="0.31496062992125984" footer="0.31496062992125984"/>
  <pageSetup paperSize="9" scale="80" orientation="portrait" r:id="rId1"/>
</worksheet>
</file>

<file path=xl/worksheets/sheet31.xml><?xml version="1.0" encoding="utf-8"?>
<worksheet xmlns="http://schemas.openxmlformats.org/spreadsheetml/2006/main" xmlns:r="http://schemas.openxmlformats.org/officeDocument/2006/relationships">
  <dimension ref="A1:B62"/>
  <sheetViews>
    <sheetView topLeftCell="A39" workbookViewId="0">
      <selection activeCell="G9" sqref="G9"/>
    </sheetView>
  </sheetViews>
  <sheetFormatPr defaultColWidth="1.125" defaultRowHeight="14.25"/>
  <cols>
    <col min="1" max="1" width="49.75" style="143" customWidth="1"/>
    <col min="2" max="2" width="34" style="143" customWidth="1"/>
    <col min="3" max="223" width="8.875" style="143" customWidth="1"/>
    <col min="224" max="226" width="1.125" style="143"/>
    <col min="227" max="227" width="0" style="143" hidden="1" customWidth="1"/>
    <col min="228" max="228" width="33.25" style="143" customWidth="1"/>
    <col min="229" max="229" width="14" style="143" customWidth="1"/>
    <col min="230" max="230" width="13.75" style="143" customWidth="1"/>
    <col min="231" max="16384" width="1.125" style="143"/>
  </cols>
  <sheetData>
    <row r="1" spans="1:2" ht="15.6" customHeight="1">
      <c r="A1" s="141" t="s">
        <v>257</v>
      </c>
      <c r="B1" s="142"/>
    </row>
    <row r="2" spans="1:2" s="144" customFormat="1" ht="51.75" customHeight="1">
      <c r="A2" s="399" t="s">
        <v>1161</v>
      </c>
      <c r="B2" s="399"/>
    </row>
    <row r="3" spans="1:2" ht="18" customHeight="1">
      <c r="A3" s="145"/>
      <c r="B3" s="146" t="s">
        <v>169</v>
      </c>
    </row>
    <row r="4" spans="1:2" ht="19.5" customHeight="1">
      <c r="A4" s="147" t="s">
        <v>269</v>
      </c>
      <c r="B4" s="148" t="s">
        <v>1162</v>
      </c>
    </row>
    <row r="5" spans="1:2" ht="23.25" customHeight="1">
      <c r="A5" s="149" t="s">
        <v>170</v>
      </c>
      <c r="B5" s="150">
        <f>B6+B11+B22+B28+B32+B35+B37+B41+B44+B50+B54+B56+B60+B52+B58</f>
        <v>2460222</v>
      </c>
    </row>
    <row r="6" spans="1:2" s="152" customFormat="1" ht="18" customHeight="1">
      <c r="A6" s="330" t="s">
        <v>1107</v>
      </c>
      <c r="B6" s="331">
        <v>377468.97538000002</v>
      </c>
    </row>
    <row r="7" spans="1:2" s="152" customFormat="1" ht="18" customHeight="1">
      <c r="A7" s="208" t="s">
        <v>1108</v>
      </c>
      <c r="B7" s="151">
        <v>157740.734516</v>
      </c>
    </row>
    <row r="8" spans="1:2" ht="18" customHeight="1">
      <c r="A8" s="208" t="s">
        <v>1109</v>
      </c>
      <c r="B8" s="151">
        <v>62361.745970999997</v>
      </c>
    </row>
    <row r="9" spans="1:2" ht="18" customHeight="1">
      <c r="A9" s="208" t="s">
        <v>1110</v>
      </c>
      <c r="B9" s="151">
        <v>18687.453767999999</v>
      </c>
    </row>
    <row r="10" spans="1:2" ht="18" customHeight="1">
      <c r="A10" s="208" t="s">
        <v>1111</v>
      </c>
      <c r="B10" s="151">
        <f>B6-B7-B8-B9</f>
        <v>138679.04112500002</v>
      </c>
    </row>
    <row r="11" spans="1:2" ht="18" customHeight="1">
      <c r="A11" s="332" t="s">
        <v>1112</v>
      </c>
      <c r="B11" s="331">
        <f>SUM(B12:B21)</f>
        <v>385005.56738899997</v>
      </c>
    </row>
    <row r="12" spans="1:2" ht="18" customHeight="1">
      <c r="A12" s="208" t="s">
        <v>1113</v>
      </c>
      <c r="B12" s="331">
        <v>56930.319323000003</v>
      </c>
    </row>
    <row r="13" spans="1:2" ht="18" customHeight="1">
      <c r="A13" s="208" t="s">
        <v>1114</v>
      </c>
      <c r="B13" s="151">
        <v>2765.8</v>
      </c>
    </row>
    <row r="14" spans="1:2" ht="18" customHeight="1">
      <c r="A14" s="208" t="s">
        <v>1115</v>
      </c>
      <c r="B14" s="151">
        <v>6120.2431999999999</v>
      </c>
    </row>
    <row r="15" spans="1:2" ht="18" customHeight="1">
      <c r="A15" s="208" t="s">
        <v>1116</v>
      </c>
      <c r="B15" s="151">
        <v>3922.2620999999999</v>
      </c>
    </row>
    <row r="16" spans="1:2" ht="18" customHeight="1">
      <c r="A16" s="208" t="s">
        <v>1117</v>
      </c>
      <c r="B16" s="151">
        <v>17753.186814000001</v>
      </c>
    </row>
    <row r="17" spans="1:2" ht="18" customHeight="1">
      <c r="A17" s="208" t="s">
        <v>1118</v>
      </c>
      <c r="B17" s="151">
        <v>1835.52</v>
      </c>
    </row>
    <row r="18" spans="1:2" ht="18" customHeight="1">
      <c r="A18" s="208" t="s">
        <v>1119</v>
      </c>
      <c r="B18" s="151">
        <v>349.42</v>
      </c>
    </row>
    <row r="19" spans="1:2" ht="18" customHeight="1">
      <c r="A19" s="208" t="s">
        <v>1120</v>
      </c>
      <c r="B19" s="151">
        <v>3298.0731999999998</v>
      </c>
    </row>
    <row r="20" spans="1:2" ht="18" customHeight="1">
      <c r="A20" s="208" t="s">
        <v>1121</v>
      </c>
      <c r="B20" s="151">
        <v>15084.091933</v>
      </c>
    </row>
    <row r="21" spans="1:2" ht="18" customHeight="1">
      <c r="A21" s="330" t="s">
        <v>1151</v>
      </c>
      <c r="B21" s="331">
        <f>278734.650819-1788</f>
        <v>276946.65081899997</v>
      </c>
    </row>
    <row r="22" spans="1:2" ht="18" customHeight="1">
      <c r="A22" s="335" t="s">
        <v>1152</v>
      </c>
      <c r="B22" s="331">
        <v>59055.077599999997</v>
      </c>
    </row>
    <row r="23" spans="1:2" ht="18" customHeight="1">
      <c r="A23" s="208" t="s">
        <v>1122</v>
      </c>
      <c r="B23" s="151">
        <v>2293.5500000000002</v>
      </c>
    </row>
    <row r="24" spans="1:2" ht="18" customHeight="1">
      <c r="A24" s="208" t="s">
        <v>1123</v>
      </c>
      <c r="B24" s="151">
        <v>902</v>
      </c>
    </row>
    <row r="25" spans="1:2" ht="18" customHeight="1">
      <c r="A25" s="208" t="s">
        <v>1124</v>
      </c>
      <c r="B25" s="151">
        <v>19172.3776</v>
      </c>
    </row>
    <row r="26" spans="1:2" ht="18" customHeight="1">
      <c r="A26" s="208" t="s">
        <v>1125</v>
      </c>
      <c r="B26" s="151">
        <v>8015</v>
      </c>
    </row>
    <row r="27" spans="1:2" ht="18" customHeight="1">
      <c r="A27" s="208" t="s">
        <v>1126</v>
      </c>
      <c r="B27" s="151">
        <f>B22-B23-B24-B25-B26</f>
        <v>28672.149999999994</v>
      </c>
    </row>
    <row r="28" spans="1:2" ht="18" customHeight="1">
      <c r="A28" s="335" t="s">
        <v>1127</v>
      </c>
      <c r="B28" s="331">
        <v>254255</v>
      </c>
    </row>
    <row r="29" spans="1:2" ht="18" customHeight="1">
      <c r="A29" s="330" t="s">
        <v>1153</v>
      </c>
      <c r="B29" s="331">
        <v>75000</v>
      </c>
    </row>
    <row r="30" spans="1:2" ht="18" customHeight="1">
      <c r="A30" s="208" t="s">
        <v>1128</v>
      </c>
      <c r="B30" s="151">
        <v>158742</v>
      </c>
    </row>
    <row r="31" spans="1:2" ht="18" customHeight="1">
      <c r="A31" s="208" t="s">
        <v>1126</v>
      </c>
      <c r="B31" s="151">
        <f>B28-B29-B30</f>
        <v>20513</v>
      </c>
    </row>
    <row r="32" spans="1:2" ht="18" customHeight="1">
      <c r="A32" s="335" t="s">
        <v>1154</v>
      </c>
      <c r="B32" s="331">
        <v>226591.212933</v>
      </c>
    </row>
    <row r="33" spans="1:2" ht="18" customHeight="1">
      <c r="A33" s="208" t="s">
        <v>1129</v>
      </c>
      <c r="B33" s="151">
        <v>118790.99069799999</v>
      </c>
    </row>
    <row r="34" spans="1:2" ht="18" customHeight="1">
      <c r="A34" s="208" t="s">
        <v>1130</v>
      </c>
      <c r="B34" s="151">
        <f>B32-B33</f>
        <v>107800.22223500001</v>
      </c>
    </row>
    <row r="35" spans="1:2" ht="18" customHeight="1">
      <c r="A35" s="335" t="s">
        <v>1131</v>
      </c>
      <c r="B35" s="331">
        <v>43869.285799999998</v>
      </c>
    </row>
    <row r="36" spans="1:2" ht="18" customHeight="1">
      <c r="A36" s="330" t="s">
        <v>1155</v>
      </c>
      <c r="B36" s="331">
        <v>43869.285799999998</v>
      </c>
    </row>
    <row r="37" spans="1:2" ht="18" customHeight="1">
      <c r="A37" s="330" t="s">
        <v>1132</v>
      </c>
      <c r="B37" s="331">
        <v>196934.3</v>
      </c>
    </row>
    <row r="38" spans="1:2" ht="18" customHeight="1">
      <c r="A38" s="330" t="s">
        <v>1156</v>
      </c>
      <c r="B38" s="331">
        <v>3754.68</v>
      </c>
    </row>
    <row r="39" spans="1:2" ht="18" customHeight="1">
      <c r="A39" s="208" t="s">
        <v>1133</v>
      </c>
      <c r="B39" s="151">
        <v>1505.66</v>
      </c>
    </row>
    <row r="40" spans="1:2" ht="18" customHeight="1">
      <c r="A40" s="208" t="s">
        <v>1134</v>
      </c>
      <c r="B40" s="151">
        <f>B37-B38-B39</f>
        <v>191673.96</v>
      </c>
    </row>
    <row r="41" spans="1:2" ht="18" customHeight="1">
      <c r="A41" s="335" t="s">
        <v>1135</v>
      </c>
      <c r="B41" s="331">
        <v>380634.40119000018</v>
      </c>
    </row>
    <row r="42" spans="1:2" ht="18" customHeight="1">
      <c r="A42" s="208" t="s">
        <v>1136</v>
      </c>
      <c r="B42" s="151">
        <v>180000</v>
      </c>
    </row>
    <row r="43" spans="1:2" ht="18" customHeight="1">
      <c r="A43" s="208" t="s">
        <v>1137</v>
      </c>
      <c r="B43" s="151">
        <f>B41-B42</f>
        <v>200634.40119000018</v>
      </c>
    </row>
    <row r="44" spans="1:2" ht="18" customHeight="1">
      <c r="A44" s="335" t="s">
        <v>1138</v>
      </c>
      <c r="B44" s="331">
        <v>195761.139708</v>
      </c>
    </row>
    <row r="45" spans="1:2" ht="18" customHeight="1">
      <c r="A45" s="208" t="s">
        <v>1139</v>
      </c>
      <c r="B45" s="151">
        <v>51458.901316000003</v>
      </c>
    </row>
    <row r="46" spans="1:2" ht="18" customHeight="1">
      <c r="A46" s="208" t="s">
        <v>1140</v>
      </c>
      <c r="B46" s="151">
        <v>1340.380627</v>
      </c>
    </row>
    <row r="47" spans="1:2" ht="18" customHeight="1">
      <c r="A47" s="208" t="s">
        <v>1141</v>
      </c>
      <c r="B47" s="151">
        <v>856.86</v>
      </c>
    </row>
    <row r="48" spans="1:2" ht="18" customHeight="1">
      <c r="A48" s="208" t="s">
        <v>1142</v>
      </c>
      <c r="B48" s="151">
        <v>28034.559644000001</v>
      </c>
    </row>
    <row r="49" spans="1:2" ht="18" customHeight="1">
      <c r="A49" s="208" t="s">
        <v>1143</v>
      </c>
      <c r="B49" s="151">
        <f>B44-B45-B46-B47-B48</f>
        <v>114070.43812100001</v>
      </c>
    </row>
    <row r="50" spans="1:2" ht="18" customHeight="1">
      <c r="A50" s="335" t="s">
        <v>1144</v>
      </c>
      <c r="B50" s="331">
        <v>52840</v>
      </c>
    </row>
    <row r="51" spans="1:2" ht="18" customHeight="1">
      <c r="A51" s="208" t="s">
        <v>1145</v>
      </c>
      <c r="B51" s="151">
        <v>52840</v>
      </c>
    </row>
    <row r="52" spans="1:2" ht="18" customHeight="1">
      <c r="A52" s="335" t="s">
        <v>1157</v>
      </c>
      <c r="B52" s="331">
        <v>41179</v>
      </c>
    </row>
    <row r="53" spans="1:2" ht="18" customHeight="1">
      <c r="A53" s="208" t="s">
        <v>1158</v>
      </c>
      <c r="B53" s="331">
        <v>41179</v>
      </c>
    </row>
    <row r="54" spans="1:2" ht="18" customHeight="1">
      <c r="A54" s="335" t="s">
        <v>1146</v>
      </c>
      <c r="B54" s="331">
        <v>94022</v>
      </c>
    </row>
    <row r="55" spans="1:2" ht="18" customHeight="1">
      <c r="A55" s="208" t="s">
        <v>1147</v>
      </c>
      <c r="B55" s="331">
        <v>94022</v>
      </c>
    </row>
    <row r="56" spans="1:2" ht="18" customHeight="1">
      <c r="A56" s="335" t="s">
        <v>267</v>
      </c>
      <c r="B56" s="151">
        <f>B57</f>
        <v>23252.62</v>
      </c>
    </row>
    <row r="57" spans="1:2" ht="18" customHeight="1">
      <c r="A57" s="208" t="s">
        <v>1148</v>
      </c>
      <c r="B57" s="151">
        <v>23252.62</v>
      </c>
    </row>
    <row r="58" spans="1:2" ht="18" customHeight="1">
      <c r="A58" s="335" t="s">
        <v>1159</v>
      </c>
      <c r="B58" s="331">
        <v>31820</v>
      </c>
    </row>
    <row r="59" spans="1:2" ht="18" customHeight="1">
      <c r="A59" s="208" t="s">
        <v>1160</v>
      </c>
      <c r="B59" s="331">
        <v>31820</v>
      </c>
    </row>
    <row r="60" spans="1:2" ht="18" customHeight="1">
      <c r="A60" s="335" t="s">
        <v>268</v>
      </c>
      <c r="B60" s="151">
        <f>B61+B62</f>
        <v>97533.42</v>
      </c>
    </row>
    <row r="61" spans="1:2" ht="18" customHeight="1">
      <c r="A61" s="208" t="s">
        <v>1149</v>
      </c>
      <c r="B61" s="151">
        <v>1150</v>
      </c>
    </row>
    <row r="62" spans="1:2" ht="18" customHeight="1">
      <c r="A62" s="208" t="s">
        <v>1150</v>
      </c>
      <c r="B62" s="151">
        <v>96383.42</v>
      </c>
    </row>
  </sheetData>
  <mergeCells count="1">
    <mergeCell ref="A2:B2"/>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32.xml><?xml version="1.0" encoding="utf-8"?>
<worksheet xmlns="http://schemas.openxmlformats.org/spreadsheetml/2006/main" xmlns:r="http://schemas.openxmlformats.org/officeDocument/2006/relationships">
  <dimension ref="A1:F21"/>
  <sheetViews>
    <sheetView workbookViewId="0">
      <selection activeCell="J9" sqref="J9"/>
    </sheetView>
  </sheetViews>
  <sheetFormatPr defaultColWidth="9.5" defaultRowHeight="15.75"/>
  <cols>
    <col min="1" max="1" width="33.625" style="32" customWidth="1"/>
    <col min="2" max="2" width="13.125" style="32" customWidth="1"/>
    <col min="3" max="3" width="42" style="32" bestFit="1" customWidth="1"/>
    <col min="4" max="4" width="15.375" style="32" customWidth="1"/>
    <col min="5" max="16384" width="9.5" style="32"/>
  </cols>
  <sheetData>
    <row r="1" spans="1:6" ht="15.6" customHeight="1">
      <c r="A1" s="381" t="s">
        <v>258</v>
      </c>
      <c r="B1" s="382"/>
      <c r="C1" s="382"/>
      <c r="D1" s="382"/>
    </row>
    <row r="2" spans="1:6" ht="51.6" customHeight="1">
      <c r="A2" s="359" t="s">
        <v>1003</v>
      </c>
      <c r="B2" s="359"/>
      <c r="C2" s="359"/>
      <c r="D2" s="359"/>
    </row>
    <row r="3" spans="1:6" ht="16.149999999999999" customHeight="1">
      <c r="A3" s="400" t="s">
        <v>134</v>
      </c>
      <c r="B3" s="400"/>
      <c r="C3" s="400"/>
      <c r="D3" s="400"/>
    </row>
    <row r="4" spans="1:6" ht="19.5" customHeight="1">
      <c r="A4" s="314" t="s">
        <v>129</v>
      </c>
      <c r="B4" s="315" t="s">
        <v>1004</v>
      </c>
      <c r="C4" s="314" t="s">
        <v>129</v>
      </c>
      <c r="D4" s="315" t="s">
        <v>1005</v>
      </c>
    </row>
    <row r="5" spans="1:6" ht="19.5" customHeight="1">
      <c r="A5" s="316" t="s">
        <v>1006</v>
      </c>
      <c r="B5" s="317">
        <v>1050000</v>
      </c>
      <c r="C5" s="318" t="s">
        <v>1007</v>
      </c>
      <c r="D5" s="314">
        <f>D6+D9+D10+D18</f>
        <v>3647350</v>
      </c>
    </row>
    <row r="6" spans="1:6" ht="19.5" customHeight="1">
      <c r="A6" s="316" t="s">
        <v>1008</v>
      </c>
      <c r="B6" s="317">
        <f>B7+B8+B9</f>
        <v>555000</v>
      </c>
      <c r="C6" s="316" t="s">
        <v>1009</v>
      </c>
      <c r="D6" s="317">
        <f>B20-D19-D18-D10-D9</f>
        <v>2467350</v>
      </c>
    </row>
    <row r="7" spans="1:6" ht="19.5" customHeight="1">
      <c r="A7" s="316" t="s">
        <v>1010</v>
      </c>
      <c r="B7" s="319">
        <v>300000</v>
      </c>
      <c r="C7" s="320" t="s">
        <v>1011</v>
      </c>
      <c r="D7" s="317">
        <v>2235128</v>
      </c>
    </row>
    <row r="8" spans="1:6" ht="19.5" customHeight="1">
      <c r="A8" s="316" t="s">
        <v>1012</v>
      </c>
      <c r="B8" s="319">
        <v>75000</v>
      </c>
      <c r="C8" s="316" t="s">
        <v>1013</v>
      </c>
      <c r="D8" s="317">
        <f>D6-D7</f>
        <v>232222</v>
      </c>
    </row>
    <row r="9" spans="1:6" ht="19.5" customHeight="1">
      <c r="A9" s="321" t="s">
        <v>172</v>
      </c>
      <c r="B9" s="319">
        <v>180000</v>
      </c>
      <c r="C9" s="316" t="s">
        <v>1014</v>
      </c>
      <c r="D9" s="322">
        <v>480000</v>
      </c>
    </row>
    <row r="10" spans="1:6" ht="19.5" customHeight="1">
      <c r="A10" s="316" t="s">
        <v>1015</v>
      </c>
      <c r="B10" s="317">
        <v>1240000</v>
      </c>
      <c r="C10" s="321" t="s">
        <v>60</v>
      </c>
      <c r="D10" s="317">
        <f>D11+D17</f>
        <v>605000</v>
      </c>
    </row>
    <row r="11" spans="1:6" ht="19.5" customHeight="1">
      <c r="A11" s="316" t="s">
        <v>1016</v>
      </c>
      <c r="B11" s="317">
        <f>150000+50000</f>
        <v>200000</v>
      </c>
      <c r="C11" s="323" t="s">
        <v>1017</v>
      </c>
      <c r="D11" s="319">
        <v>305000</v>
      </c>
    </row>
    <row r="12" spans="1:6" ht="19.5" customHeight="1">
      <c r="A12" s="316" t="s">
        <v>1018</v>
      </c>
      <c r="B12" s="319">
        <v>95000</v>
      </c>
      <c r="C12" s="324" t="s">
        <v>1029</v>
      </c>
      <c r="D12" s="313">
        <v>174060</v>
      </c>
      <c r="F12" s="329"/>
    </row>
    <row r="13" spans="1:6" ht="19.5" customHeight="1">
      <c r="A13" s="316" t="s">
        <v>1020</v>
      </c>
      <c r="B13" s="319">
        <v>50000</v>
      </c>
      <c r="C13" s="324" t="s">
        <v>1030</v>
      </c>
      <c r="D13" s="313">
        <v>67513</v>
      </c>
    </row>
    <row r="14" spans="1:6" ht="19.5" customHeight="1">
      <c r="A14" s="316" t="s">
        <v>1022</v>
      </c>
      <c r="B14" s="322">
        <v>150000</v>
      </c>
      <c r="C14" s="324" t="s">
        <v>1031</v>
      </c>
      <c r="D14" s="313">
        <v>18728</v>
      </c>
    </row>
    <row r="15" spans="1:6" ht="19.5" customHeight="1">
      <c r="A15" s="316" t="s">
        <v>1024</v>
      </c>
      <c r="B15" s="322">
        <f>SUM(B16:B18)</f>
        <v>457350</v>
      </c>
      <c r="C15" s="325" t="s">
        <v>1032</v>
      </c>
      <c r="D15" s="313">
        <v>23619</v>
      </c>
    </row>
    <row r="16" spans="1:6" ht="19.5" customHeight="1">
      <c r="A16" s="321" t="s">
        <v>1025</v>
      </c>
      <c r="B16" s="322">
        <f>88000-30000+40000</f>
        <v>98000</v>
      </c>
      <c r="C16" s="324" t="s">
        <v>1033</v>
      </c>
      <c r="D16" s="313">
        <v>21080</v>
      </c>
    </row>
    <row r="17" spans="1:4" ht="19.5" customHeight="1">
      <c r="A17" s="321" t="s">
        <v>1026</v>
      </c>
      <c r="B17" s="322">
        <f>280000+14742+6000+5480+26000+20000</f>
        <v>352222</v>
      </c>
      <c r="C17" s="323" t="s">
        <v>1019</v>
      </c>
      <c r="D17" s="319">
        <v>300000</v>
      </c>
    </row>
    <row r="18" spans="1:4" ht="19.5" customHeight="1">
      <c r="A18" s="321" t="s">
        <v>1027</v>
      </c>
      <c r="B18" s="322">
        <v>7128</v>
      </c>
      <c r="C18" s="316" t="s">
        <v>1021</v>
      </c>
      <c r="D18" s="319">
        <v>95000</v>
      </c>
    </row>
    <row r="19" spans="1:4" ht="19.5" customHeight="1">
      <c r="A19" s="321"/>
      <c r="B19" s="322"/>
      <c r="C19" s="326" t="s">
        <v>1023</v>
      </c>
      <c r="D19" s="327">
        <v>150000</v>
      </c>
    </row>
    <row r="20" spans="1:4" ht="21.4" customHeight="1">
      <c r="A20" s="314" t="s">
        <v>173</v>
      </c>
      <c r="B20" s="328">
        <f>B5+B6+B10+B11+B13+B14+B12+B15</f>
        <v>3797350</v>
      </c>
      <c r="C20" s="314" t="s">
        <v>174</v>
      </c>
      <c r="D20" s="328">
        <f>D5+D19</f>
        <v>3797350</v>
      </c>
    </row>
    <row r="21" spans="1:4" ht="67.900000000000006" customHeight="1">
      <c r="A21" s="401" t="s">
        <v>1028</v>
      </c>
      <c r="B21" s="401"/>
      <c r="C21" s="401"/>
      <c r="D21" s="401"/>
    </row>
  </sheetData>
  <mergeCells count="4">
    <mergeCell ref="A1:D1"/>
    <mergeCell ref="A2:D2"/>
    <mergeCell ref="A3:D3"/>
    <mergeCell ref="A21:D21"/>
  </mergeCells>
  <phoneticPr fontId="22" type="noConversion"/>
  <printOptions horizontalCentered="1"/>
  <pageMargins left="0.39370078740157483" right="0.39370078740157483" top="0.39370078740157483" bottom="0.39370078740157483" header="0.51181102362204722" footer="0.51181102362204722"/>
  <pageSetup paperSize="9" firstPageNumber="0" orientation="landscape" horizontalDpi="300" verticalDpi="300" r:id="rId1"/>
</worksheet>
</file>

<file path=xl/worksheets/sheet33.xml><?xml version="1.0" encoding="utf-8"?>
<worksheet xmlns="http://schemas.openxmlformats.org/spreadsheetml/2006/main" xmlns:r="http://schemas.openxmlformats.org/officeDocument/2006/relationships">
  <dimension ref="A1:D37"/>
  <sheetViews>
    <sheetView topLeftCell="A27" workbookViewId="0">
      <selection activeCell="D11" sqref="D11"/>
    </sheetView>
  </sheetViews>
  <sheetFormatPr defaultColWidth="9.5" defaultRowHeight="12"/>
  <cols>
    <col min="1" max="1" width="6.25" style="155" customWidth="1"/>
    <col min="2" max="2" width="48.875" style="156" customWidth="1"/>
    <col min="3" max="3" width="23.75" style="155" bestFit="1" customWidth="1"/>
    <col min="4" max="4" width="17.125" style="156" customWidth="1"/>
    <col min="5" max="16384" width="9.5" style="156"/>
  </cols>
  <sheetData>
    <row r="1" spans="1:4" ht="14.25">
      <c r="A1" s="153" t="s">
        <v>259</v>
      </c>
      <c r="B1" s="154"/>
    </row>
    <row r="2" spans="1:4" ht="26.25">
      <c r="A2" s="402" t="s">
        <v>1065</v>
      </c>
      <c r="B2" s="402"/>
      <c r="C2" s="402"/>
      <c r="D2" s="402"/>
    </row>
    <row r="3" spans="1:4" ht="20.25">
      <c r="B3" s="157"/>
      <c r="C3" s="158"/>
      <c r="D3" s="158" t="s">
        <v>175</v>
      </c>
    </row>
    <row r="4" spans="1:4" ht="14.25">
      <c r="A4" s="403" t="s">
        <v>176</v>
      </c>
      <c r="B4" s="403"/>
      <c r="C4" s="159" t="s">
        <v>177</v>
      </c>
      <c r="D4" s="159" t="s">
        <v>178</v>
      </c>
    </row>
    <row r="5" spans="1:4" ht="15.75">
      <c r="A5" s="404" t="s">
        <v>1055</v>
      </c>
      <c r="B5" s="404"/>
      <c r="C5" s="280">
        <f>C6+C11+C22+C26+C29</f>
        <v>225247</v>
      </c>
      <c r="D5" s="160"/>
    </row>
    <row r="6" spans="1:4" s="161" customFormat="1" ht="15.75">
      <c r="A6" s="281" t="s">
        <v>795</v>
      </c>
      <c r="B6" s="281" t="s">
        <v>1056</v>
      </c>
      <c r="C6" s="280">
        <f>SUM(C7:C10)</f>
        <v>87360</v>
      </c>
      <c r="D6" s="160"/>
    </row>
    <row r="7" spans="1:4" ht="28.5">
      <c r="A7" s="282">
        <v>1</v>
      </c>
      <c r="B7" s="282" t="s">
        <v>179</v>
      </c>
      <c r="C7" s="272">
        <f>50000</f>
        <v>50000</v>
      </c>
      <c r="D7" s="160" t="s">
        <v>180</v>
      </c>
    </row>
    <row r="8" spans="1:4" ht="42.75">
      <c r="A8" s="282">
        <v>2</v>
      </c>
      <c r="B8" s="282" t="s">
        <v>181</v>
      </c>
      <c r="C8" s="283">
        <f>785+10000</f>
        <v>10785</v>
      </c>
      <c r="D8" s="160" t="s">
        <v>182</v>
      </c>
    </row>
    <row r="9" spans="1:4" ht="28.5">
      <c r="A9" s="282">
        <v>3</v>
      </c>
      <c r="B9" s="282" t="s">
        <v>184</v>
      </c>
      <c r="C9" s="283">
        <v>12817</v>
      </c>
      <c r="D9" s="160" t="s">
        <v>180</v>
      </c>
    </row>
    <row r="10" spans="1:4" ht="28.5">
      <c r="A10" s="282">
        <v>4</v>
      </c>
      <c r="B10" s="282" t="s">
        <v>185</v>
      </c>
      <c r="C10" s="272">
        <v>13758</v>
      </c>
      <c r="D10" s="160" t="s">
        <v>180</v>
      </c>
    </row>
    <row r="11" spans="1:4" ht="15.75">
      <c r="A11" s="281" t="s">
        <v>1057</v>
      </c>
      <c r="B11" s="281" t="s">
        <v>1058</v>
      </c>
      <c r="C11" s="280">
        <f>SUM(C12:C21)</f>
        <v>52380</v>
      </c>
      <c r="D11" s="160"/>
    </row>
    <row r="12" spans="1:4" ht="42.75">
      <c r="A12" s="282">
        <v>5</v>
      </c>
      <c r="B12" s="282" t="s">
        <v>186</v>
      </c>
      <c r="C12" s="272">
        <v>836</v>
      </c>
      <c r="D12" s="160" t="s">
        <v>182</v>
      </c>
    </row>
    <row r="13" spans="1:4" s="161" customFormat="1" ht="42.75">
      <c r="A13" s="282">
        <v>6</v>
      </c>
      <c r="B13" s="282" t="s">
        <v>208</v>
      </c>
      <c r="C13" s="272">
        <v>5488</v>
      </c>
      <c r="D13" s="160" t="s">
        <v>182</v>
      </c>
    </row>
    <row r="14" spans="1:4" ht="42.75">
      <c r="A14" s="282">
        <v>7</v>
      </c>
      <c r="B14" s="282" t="s">
        <v>187</v>
      </c>
      <c r="C14" s="272">
        <v>3740</v>
      </c>
      <c r="D14" s="160" t="s">
        <v>182</v>
      </c>
    </row>
    <row r="15" spans="1:4" ht="42.75">
      <c r="A15" s="282">
        <v>8</v>
      </c>
      <c r="B15" s="282" t="s">
        <v>188</v>
      </c>
      <c r="C15" s="272">
        <v>985</v>
      </c>
      <c r="D15" s="160" t="s">
        <v>182</v>
      </c>
    </row>
    <row r="16" spans="1:4" ht="42.75">
      <c r="A16" s="282">
        <v>9</v>
      </c>
      <c r="B16" s="282" t="s">
        <v>189</v>
      </c>
      <c r="C16" s="272">
        <v>5703</v>
      </c>
      <c r="D16" s="160" t="s">
        <v>182</v>
      </c>
    </row>
    <row r="17" spans="1:4" ht="42.75">
      <c r="A17" s="282">
        <v>10</v>
      </c>
      <c r="B17" s="282" t="s">
        <v>190</v>
      </c>
      <c r="C17" s="272">
        <v>6855</v>
      </c>
      <c r="D17" s="160" t="s">
        <v>182</v>
      </c>
    </row>
    <row r="18" spans="1:4" ht="42.75">
      <c r="A18" s="282">
        <v>11</v>
      </c>
      <c r="B18" s="282" t="s">
        <v>191</v>
      </c>
      <c r="C18" s="272">
        <v>936</v>
      </c>
      <c r="D18" s="160" t="s">
        <v>182</v>
      </c>
    </row>
    <row r="19" spans="1:4" ht="42.75">
      <c r="A19" s="282">
        <v>12</v>
      </c>
      <c r="B19" s="282" t="s">
        <v>192</v>
      </c>
      <c r="C19" s="272">
        <v>3030</v>
      </c>
      <c r="D19" s="160" t="s">
        <v>182</v>
      </c>
    </row>
    <row r="20" spans="1:4" ht="42.75">
      <c r="A20" s="282">
        <v>13</v>
      </c>
      <c r="B20" s="282" t="s">
        <v>887</v>
      </c>
      <c r="C20" s="272">
        <v>21221</v>
      </c>
      <c r="D20" s="160" t="s">
        <v>182</v>
      </c>
    </row>
    <row r="21" spans="1:4" ht="42.75">
      <c r="A21" s="282">
        <v>14</v>
      </c>
      <c r="B21" s="282" t="s">
        <v>897</v>
      </c>
      <c r="C21" s="272">
        <v>3586</v>
      </c>
      <c r="D21" s="160" t="s">
        <v>182</v>
      </c>
    </row>
    <row r="22" spans="1:4" ht="15.75">
      <c r="A22" s="281" t="s">
        <v>1059</v>
      </c>
      <c r="B22" s="281" t="s">
        <v>1060</v>
      </c>
      <c r="C22" s="280">
        <f>SUM(C23:C25)</f>
        <v>38924</v>
      </c>
      <c r="D22" s="160" t="s">
        <v>194</v>
      </c>
    </row>
    <row r="23" spans="1:4" ht="42.75">
      <c r="A23" s="282">
        <v>15</v>
      </c>
      <c r="B23" s="282" t="s">
        <v>199</v>
      </c>
      <c r="C23" s="272">
        <v>9262</v>
      </c>
      <c r="D23" s="160" t="s">
        <v>182</v>
      </c>
    </row>
    <row r="24" spans="1:4" ht="42.75">
      <c r="A24" s="282">
        <v>16</v>
      </c>
      <c r="B24" s="282" t="s">
        <v>201</v>
      </c>
      <c r="C24" s="272">
        <v>18745</v>
      </c>
      <c r="D24" s="160" t="s">
        <v>182</v>
      </c>
    </row>
    <row r="25" spans="1:4" s="161" customFormat="1" ht="15.75">
      <c r="A25" s="282">
        <v>17</v>
      </c>
      <c r="B25" s="282" t="s">
        <v>193</v>
      </c>
      <c r="C25" s="272">
        <v>10917</v>
      </c>
      <c r="D25" s="160"/>
    </row>
    <row r="26" spans="1:4" ht="42.75">
      <c r="A26" s="281" t="s">
        <v>1061</v>
      </c>
      <c r="B26" s="281" t="s">
        <v>1062</v>
      </c>
      <c r="C26" s="280">
        <f>SUM(C27:C28)</f>
        <v>43972</v>
      </c>
      <c r="D26" s="160" t="s">
        <v>182</v>
      </c>
    </row>
    <row r="27" spans="1:4" ht="15.75">
      <c r="A27" s="282">
        <v>18</v>
      </c>
      <c r="B27" s="282" t="s">
        <v>209</v>
      </c>
      <c r="C27" s="272">
        <v>15043</v>
      </c>
      <c r="D27" s="160" t="s">
        <v>195</v>
      </c>
    </row>
    <row r="28" spans="1:4" ht="42.75">
      <c r="A28" s="282">
        <v>19</v>
      </c>
      <c r="B28" s="282" t="s">
        <v>930</v>
      </c>
      <c r="C28" s="272">
        <v>28929</v>
      </c>
      <c r="D28" s="160" t="s">
        <v>182</v>
      </c>
    </row>
    <row r="29" spans="1:4" ht="42.75">
      <c r="A29" s="281" t="s">
        <v>1063</v>
      </c>
      <c r="B29" s="281" t="s">
        <v>1064</v>
      </c>
      <c r="C29" s="280">
        <f>C30</f>
        <v>2611</v>
      </c>
      <c r="D29" s="160" t="s">
        <v>182</v>
      </c>
    </row>
    <row r="30" spans="1:4" ht="15.75">
      <c r="A30" s="282">
        <v>20</v>
      </c>
      <c r="B30" s="282" t="s">
        <v>962</v>
      </c>
      <c r="C30" s="272">
        <v>2611</v>
      </c>
      <c r="D30" s="160" t="s">
        <v>196</v>
      </c>
    </row>
    <row r="31" spans="1:4" s="161" customFormat="1" ht="15.75">
      <c r="A31" s="277" t="s">
        <v>197</v>
      </c>
      <c r="B31" s="278" t="s">
        <v>198</v>
      </c>
      <c r="C31" s="279">
        <f>SUM(C32:C34)</f>
        <v>23048</v>
      </c>
      <c r="D31" s="160"/>
    </row>
    <row r="32" spans="1:4" ht="28.5">
      <c r="A32" s="162">
        <v>1</v>
      </c>
      <c r="B32" s="164" t="s">
        <v>199</v>
      </c>
      <c r="C32" s="163">
        <v>9065</v>
      </c>
      <c r="D32" s="160" t="s">
        <v>200</v>
      </c>
    </row>
    <row r="33" spans="1:4" ht="28.5">
      <c r="A33" s="162">
        <v>2</v>
      </c>
      <c r="B33" s="164" t="s">
        <v>201</v>
      </c>
      <c r="C33" s="163">
        <v>13620</v>
      </c>
      <c r="D33" s="160" t="s">
        <v>200</v>
      </c>
    </row>
    <row r="34" spans="1:4" ht="28.5">
      <c r="A34" s="162">
        <v>3</v>
      </c>
      <c r="B34" s="166" t="s">
        <v>202</v>
      </c>
      <c r="C34" s="165">
        <v>363</v>
      </c>
      <c r="D34" s="160" t="s">
        <v>200</v>
      </c>
    </row>
    <row r="35" spans="1:4" s="161" customFormat="1" ht="15.75">
      <c r="A35" s="167" t="s">
        <v>203</v>
      </c>
      <c r="B35" s="169" t="s">
        <v>204</v>
      </c>
      <c r="C35" s="168">
        <f>C36</f>
        <v>3183</v>
      </c>
      <c r="D35" s="160"/>
    </row>
    <row r="36" spans="1:4" ht="42.75">
      <c r="A36" s="162">
        <v>1</v>
      </c>
      <c r="B36" s="160" t="s">
        <v>205</v>
      </c>
      <c r="C36" s="165">
        <v>3183</v>
      </c>
      <c r="D36" s="160" t="s">
        <v>182</v>
      </c>
    </row>
    <row r="37" spans="1:4" ht="13.5">
      <c r="A37" s="358" t="s">
        <v>206</v>
      </c>
      <c r="B37" s="358"/>
      <c r="C37" s="358"/>
      <c r="D37" s="358"/>
    </row>
  </sheetData>
  <mergeCells count="4">
    <mergeCell ref="A2:D2"/>
    <mergeCell ref="A4:B4"/>
    <mergeCell ref="A5:B5"/>
    <mergeCell ref="A37:D37"/>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34.xml><?xml version="1.0" encoding="utf-8"?>
<worksheet xmlns="http://schemas.openxmlformats.org/spreadsheetml/2006/main" xmlns:r="http://schemas.openxmlformats.org/officeDocument/2006/relationships">
  <dimension ref="A1:E191"/>
  <sheetViews>
    <sheetView workbookViewId="0">
      <selection activeCell="C5" sqref="C5"/>
    </sheetView>
  </sheetViews>
  <sheetFormatPr defaultColWidth="9.5" defaultRowHeight="12"/>
  <cols>
    <col min="1" max="1" width="10.375" style="257" customWidth="1"/>
    <col min="2" max="2" width="55.375" style="261" customWidth="1"/>
    <col min="3" max="3" width="44.375" style="256" customWidth="1"/>
    <col min="4" max="16384" width="9.5" style="257"/>
  </cols>
  <sheetData>
    <row r="1" spans="1:5" ht="14.25">
      <c r="A1" s="88" t="s">
        <v>260</v>
      </c>
      <c r="B1" s="255"/>
    </row>
    <row r="2" spans="1:5" ht="26.25" customHeight="1">
      <c r="A2" s="405" t="s">
        <v>790</v>
      </c>
      <c r="B2" s="405"/>
      <c r="C2" s="405"/>
    </row>
    <row r="3" spans="1:5" ht="25.5">
      <c r="A3" s="258"/>
      <c r="B3" s="406" t="s">
        <v>207</v>
      </c>
      <c r="C3" s="406"/>
    </row>
    <row r="4" spans="1:5" ht="15.75">
      <c r="A4" s="407" t="s">
        <v>791</v>
      </c>
      <c r="B4" s="63" t="s">
        <v>792</v>
      </c>
      <c r="C4" s="284" t="s">
        <v>793</v>
      </c>
      <c r="D4" s="259"/>
      <c r="E4" s="259"/>
    </row>
    <row r="5" spans="1:5" ht="15.75">
      <c r="A5" s="407"/>
      <c r="B5" s="53" t="s">
        <v>794</v>
      </c>
      <c r="C5" s="285">
        <f>C6+C40+C128+C147+C182</f>
        <v>1902515.5</v>
      </c>
      <c r="D5" s="260"/>
      <c r="E5" s="259"/>
    </row>
    <row r="6" spans="1:5" ht="15.75">
      <c r="A6" s="53" t="s">
        <v>795</v>
      </c>
      <c r="B6" s="286" t="s">
        <v>796</v>
      </c>
      <c r="C6" s="285">
        <f>C7+C12+C15+C22+C28+C39</f>
        <v>212155</v>
      </c>
      <c r="D6" s="259"/>
      <c r="E6" s="259"/>
    </row>
    <row r="7" spans="1:5" ht="15.75">
      <c r="A7" s="53">
        <v>1</v>
      </c>
      <c r="B7" s="287" t="s">
        <v>179</v>
      </c>
      <c r="C7" s="285">
        <f>SUM(C8:C11)</f>
        <v>105000</v>
      </c>
      <c r="D7" s="259"/>
      <c r="E7" s="259"/>
    </row>
    <row r="8" spans="1:5" ht="15.75">
      <c r="A8" s="53"/>
      <c r="B8" s="288" t="s">
        <v>797</v>
      </c>
      <c r="C8" s="285">
        <v>10000</v>
      </c>
      <c r="D8" s="259"/>
      <c r="E8" s="259"/>
    </row>
    <row r="9" spans="1:5" ht="15.75">
      <c r="A9" s="53"/>
      <c r="B9" s="288" t="s">
        <v>798</v>
      </c>
      <c r="C9" s="285">
        <v>30000</v>
      </c>
      <c r="D9" s="259"/>
      <c r="E9" s="259"/>
    </row>
    <row r="10" spans="1:5" ht="15.75">
      <c r="A10" s="53"/>
      <c r="B10" s="288" t="s">
        <v>799</v>
      </c>
      <c r="C10" s="285">
        <v>30000</v>
      </c>
      <c r="D10" s="259"/>
      <c r="E10" s="259"/>
    </row>
    <row r="11" spans="1:5" ht="15.75">
      <c r="A11" s="53"/>
      <c r="B11" s="288" t="s">
        <v>800</v>
      </c>
      <c r="C11" s="285">
        <v>35000</v>
      </c>
      <c r="D11" s="259"/>
      <c r="E11" s="259"/>
    </row>
    <row r="12" spans="1:5" ht="15.75">
      <c r="A12" s="53">
        <v>2</v>
      </c>
      <c r="B12" s="287" t="s">
        <v>181</v>
      </c>
      <c r="C12" s="285">
        <v>22000</v>
      </c>
      <c r="D12" s="259"/>
      <c r="E12" s="259"/>
    </row>
    <row r="13" spans="1:5" ht="15.75">
      <c r="A13" s="53"/>
      <c r="B13" s="288" t="s">
        <v>801</v>
      </c>
      <c r="C13" s="285">
        <v>7800</v>
      </c>
      <c r="D13" s="259"/>
      <c r="E13" s="259"/>
    </row>
    <row r="14" spans="1:5" ht="15.75">
      <c r="A14" s="53"/>
      <c r="B14" s="288" t="s">
        <v>802</v>
      </c>
      <c r="C14" s="285">
        <v>14200</v>
      </c>
      <c r="D14" s="259"/>
      <c r="E14" s="259"/>
    </row>
    <row r="15" spans="1:5" ht="15.75">
      <c r="A15" s="53">
        <v>3</v>
      </c>
      <c r="B15" s="287" t="s">
        <v>183</v>
      </c>
      <c r="C15" s="285">
        <v>27487</v>
      </c>
      <c r="D15" s="259"/>
      <c r="E15" s="259"/>
    </row>
    <row r="16" spans="1:5" ht="15.75">
      <c r="A16" s="53"/>
      <c r="B16" s="288" t="s">
        <v>803</v>
      </c>
      <c r="C16" s="285">
        <v>2900</v>
      </c>
      <c r="D16" s="259"/>
      <c r="E16" s="259"/>
    </row>
    <row r="17" spans="1:5" ht="15.75">
      <c r="A17" s="53"/>
      <c r="B17" s="288" t="s">
        <v>804</v>
      </c>
      <c r="C17" s="285">
        <v>3150</v>
      </c>
      <c r="D17" s="259"/>
      <c r="E17" s="259"/>
    </row>
    <row r="18" spans="1:5" ht="15.75">
      <c r="A18" s="53"/>
      <c r="B18" s="288" t="s">
        <v>805</v>
      </c>
      <c r="C18" s="285">
        <v>10650</v>
      </c>
      <c r="D18" s="259"/>
      <c r="E18" s="259"/>
    </row>
    <row r="19" spans="1:5" ht="15.75">
      <c r="A19" s="53"/>
      <c r="B19" s="288" t="s">
        <v>806</v>
      </c>
      <c r="C19" s="285">
        <v>3300</v>
      </c>
      <c r="D19" s="259"/>
      <c r="E19" s="259"/>
    </row>
    <row r="20" spans="1:5" ht="15.75">
      <c r="A20" s="53"/>
      <c r="B20" s="288" t="s">
        <v>807</v>
      </c>
      <c r="C20" s="285">
        <v>1487</v>
      </c>
      <c r="D20" s="259"/>
      <c r="E20" s="259"/>
    </row>
    <row r="21" spans="1:5" ht="15.75">
      <c r="A21" s="53"/>
      <c r="B21" s="288" t="s">
        <v>808</v>
      </c>
      <c r="C21" s="285">
        <v>6000</v>
      </c>
      <c r="D21" s="259"/>
      <c r="E21" s="259"/>
    </row>
    <row r="22" spans="1:5" ht="15.75">
      <c r="A22" s="53">
        <v>4</v>
      </c>
      <c r="B22" s="287" t="s">
        <v>184</v>
      </c>
      <c r="C22" s="285">
        <v>22200</v>
      </c>
      <c r="D22" s="259"/>
      <c r="E22" s="259"/>
    </row>
    <row r="23" spans="1:5" ht="15.75">
      <c r="A23" s="53"/>
      <c r="B23" s="288" t="s">
        <v>809</v>
      </c>
      <c r="C23" s="285">
        <v>12000</v>
      </c>
      <c r="D23" s="259"/>
      <c r="E23" s="259"/>
    </row>
    <row r="24" spans="1:5" ht="15.75">
      <c r="A24" s="53"/>
      <c r="B24" s="288" t="s">
        <v>810</v>
      </c>
      <c r="C24" s="285">
        <v>5000</v>
      </c>
      <c r="D24" s="259"/>
      <c r="E24" s="259"/>
    </row>
    <row r="25" spans="1:5" ht="15.75">
      <c r="A25" s="53"/>
      <c r="B25" s="288" t="s">
        <v>811</v>
      </c>
      <c r="C25" s="285">
        <v>1200</v>
      </c>
      <c r="D25" s="259"/>
      <c r="E25" s="259"/>
    </row>
    <row r="26" spans="1:5" ht="15.75">
      <c r="A26" s="53"/>
      <c r="B26" s="288" t="s">
        <v>812</v>
      </c>
      <c r="C26" s="285">
        <v>2000</v>
      </c>
      <c r="D26" s="259"/>
      <c r="E26" s="259"/>
    </row>
    <row r="27" spans="1:5" ht="15.75">
      <c r="A27" s="53"/>
      <c r="B27" s="288" t="s">
        <v>813</v>
      </c>
      <c r="C27" s="285">
        <v>2000</v>
      </c>
      <c r="D27" s="259"/>
      <c r="E27" s="259"/>
    </row>
    <row r="28" spans="1:5" ht="15.75">
      <c r="A28" s="53">
        <v>5</v>
      </c>
      <c r="B28" s="287" t="s">
        <v>185</v>
      </c>
      <c r="C28" s="285">
        <v>25468</v>
      </c>
      <c r="D28" s="259"/>
      <c r="E28" s="259"/>
    </row>
    <row r="29" spans="1:5" ht="15.75">
      <c r="A29" s="53"/>
      <c r="B29" s="288" t="s">
        <v>814</v>
      </c>
      <c r="C29" s="285">
        <v>5330</v>
      </c>
      <c r="D29" s="259"/>
      <c r="E29" s="259"/>
    </row>
    <row r="30" spans="1:5" ht="15.75">
      <c r="A30" s="53"/>
      <c r="B30" s="288" t="s">
        <v>815</v>
      </c>
      <c r="C30" s="285">
        <v>4150</v>
      </c>
      <c r="D30" s="259"/>
      <c r="E30" s="259"/>
    </row>
    <row r="31" spans="1:5" ht="15.75">
      <c r="A31" s="53"/>
      <c r="B31" s="288" t="s">
        <v>816</v>
      </c>
      <c r="C31" s="285">
        <v>600</v>
      </c>
      <c r="D31" s="259"/>
      <c r="E31" s="259"/>
    </row>
    <row r="32" spans="1:5" ht="15.75">
      <c r="A32" s="53"/>
      <c r="B32" s="288" t="s">
        <v>817</v>
      </c>
      <c r="C32" s="285">
        <v>5000</v>
      </c>
      <c r="D32" s="259"/>
      <c r="E32" s="259"/>
    </row>
    <row r="33" spans="1:5" ht="15.75">
      <c r="A33" s="53"/>
      <c r="B33" s="288" t="s">
        <v>818</v>
      </c>
      <c r="C33" s="285">
        <v>1909</v>
      </c>
      <c r="D33" s="259"/>
      <c r="E33" s="259"/>
    </row>
    <row r="34" spans="1:5" ht="15.75">
      <c r="A34" s="53"/>
      <c r="B34" s="288" t="s">
        <v>819</v>
      </c>
      <c r="C34" s="285">
        <v>4299</v>
      </c>
      <c r="D34" s="259"/>
      <c r="E34" s="259"/>
    </row>
    <row r="35" spans="1:5" ht="15.75">
      <c r="A35" s="53"/>
      <c r="B35" s="288" t="s">
        <v>820</v>
      </c>
      <c r="C35" s="285">
        <v>800</v>
      </c>
      <c r="D35" s="259"/>
      <c r="E35" s="259"/>
    </row>
    <row r="36" spans="1:5" ht="15.75">
      <c r="A36" s="53"/>
      <c r="B36" s="288" t="s">
        <v>821</v>
      </c>
      <c r="C36" s="285">
        <v>230</v>
      </c>
      <c r="D36" s="259"/>
      <c r="E36" s="259"/>
    </row>
    <row r="37" spans="1:5" ht="15.75">
      <c r="A37" s="53"/>
      <c r="B37" s="288" t="s">
        <v>822</v>
      </c>
      <c r="C37" s="285">
        <v>3150</v>
      </c>
      <c r="D37" s="259"/>
      <c r="E37" s="259"/>
    </row>
    <row r="38" spans="1:5" ht="15.75">
      <c r="A38" s="53">
        <v>6</v>
      </c>
      <c r="B38" s="287" t="s">
        <v>823</v>
      </c>
      <c r="C38" s="285">
        <f>C39</f>
        <v>10000</v>
      </c>
      <c r="D38" s="259"/>
      <c r="E38" s="259"/>
    </row>
    <row r="39" spans="1:5" ht="15.75">
      <c r="A39" s="289"/>
      <c r="B39" s="288" t="s">
        <v>824</v>
      </c>
      <c r="C39" s="285">
        <v>10000</v>
      </c>
      <c r="D39" s="259"/>
      <c r="E39" s="259"/>
    </row>
    <row r="40" spans="1:5" ht="15.75">
      <c r="A40" s="289" t="s">
        <v>825</v>
      </c>
      <c r="B40" s="286" t="s">
        <v>826</v>
      </c>
      <c r="C40" s="285">
        <f>C41+C47+C50+C67+C70+C79+C87+C97+C109+C115+C119</f>
        <v>523922.5</v>
      </c>
      <c r="D40" s="259"/>
      <c r="E40" s="259"/>
    </row>
    <row r="41" spans="1:5" ht="15.75">
      <c r="A41" s="289">
        <v>7</v>
      </c>
      <c r="B41" s="287" t="s">
        <v>186</v>
      </c>
      <c r="C41" s="285">
        <v>26615</v>
      </c>
      <c r="D41" s="259"/>
      <c r="E41" s="259"/>
    </row>
    <row r="42" spans="1:5" ht="15.75">
      <c r="A42" s="289"/>
      <c r="B42" s="288" t="s">
        <v>827</v>
      </c>
      <c r="C42" s="285">
        <v>7315</v>
      </c>
      <c r="D42" s="259"/>
      <c r="E42" s="259"/>
    </row>
    <row r="43" spans="1:5" ht="15.75">
      <c r="A43" s="289"/>
      <c r="B43" s="288" t="s">
        <v>828</v>
      </c>
      <c r="C43" s="285">
        <v>12800</v>
      </c>
      <c r="D43" s="259"/>
      <c r="E43" s="259"/>
    </row>
    <row r="44" spans="1:5" ht="15.75">
      <c r="A44" s="289"/>
      <c r="B44" s="288" t="s">
        <v>829</v>
      </c>
      <c r="C44" s="285">
        <v>850</v>
      </c>
      <c r="D44" s="259"/>
      <c r="E44" s="259"/>
    </row>
    <row r="45" spans="1:5" ht="15.75">
      <c r="A45" s="289"/>
      <c r="B45" s="288" t="s">
        <v>830</v>
      </c>
      <c r="C45" s="285">
        <v>1600</v>
      </c>
      <c r="D45" s="259"/>
      <c r="E45" s="259"/>
    </row>
    <row r="46" spans="1:5" ht="15.75">
      <c r="A46" s="289"/>
      <c r="B46" s="288" t="s">
        <v>831</v>
      </c>
      <c r="C46" s="285">
        <v>4050</v>
      </c>
      <c r="D46" s="259"/>
      <c r="E46" s="259"/>
    </row>
    <row r="47" spans="1:5" ht="15.75">
      <c r="A47" s="289">
        <v>8</v>
      </c>
      <c r="B47" s="287" t="s">
        <v>208</v>
      </c>
      <c r="C47" s="285">
        <v>114260</v>
      </c>
      <c r="D47" s="259"/>
      <c r="E47" s="259"/>
    </row>
    <row r="48" spans="1:5" ht="15.75">
      <c r="A48" s="289"/>
      <c r="B48" s="288" t="s">
        <v>832</v>
      </c>
      <c r="C48" s="285">
        <v>113360</v>
      </c>
      <c r="D48" s="259"/>
      <c r="E48" s="259"/>
    </row>
    <row r="49" spans="1:5" ht="15.75">
      <c r="A49" s="289"/>
      <c r="B49" s="288" t="s">
        <v>833</v>
      </c>
      <c r="C49" s="285">
        <v>900</v>
      </c>
      <c r="D49" s="259"/>
      <c r="E49" s="259"/>
    </row>
    <row r="50" spans="1:5" ht="15.75">
      <c r="A50" s="289">
        <v>9</v>
      </c>
      <c r="B50" s="287" t="s">
        <v>187</v>
      </c>
      <c r="C50" s="285">
        <f>SUM(C51:C66)</f>
        <v>84323</v>
      </c>
      <c r="D50" s="259"/>
      <c r="E50" s="259"/>
    </row>
    <row r="51" spans="1:5" ht="15.75">
      <c r="A51" s="289"/>
      <c r="B51" s="288" t="s">
        <v>834</v>
      </c>
      <c r="C51" s="285">
        <v>5450</v>
      </c>
      <c r="D51" s="259"/>
      <c r="E51" s="259"/>
    </row>
    <row r="52" spans="1:5" ht="15.75">
      <c r="A52" s="289"/>
      <c r="B52" s="288" t="s">
        <v>835</v>
      </c>
      <c r="C52" s="285">
        <v>2958</v>
      </c>
      <c r="D52" s="259"/>
      <c r="E52" s="259"/>
    </row>
    <row r="53" spans="1:5" ht="15.75">
      <c r="A53" s="289"/>
      <c r="B53" s="288" t="s">
        <v>836</v>
      </c>
      <c r="C53" s="285">
        <v>1500</v>
      </c>
      <c r="D53" s="259"/>
      <c r="E53" s="259"/>
    </row>
    <row r="54" spans="1:5" ht="15.75">
      <c r="A54" s="289"/>
      <c r="B54" s="288" t="s">
        <v>837</v>
      </c>
      <c r="C54" s="285">
        <v>5450</v>
      </c>
      <c r="D54" s="259"/>
      <c r="E54" s="259"/>
    </row>
    <row r="55" spans="1:5" ht="15.75">
      <c r="A55" s="289"/>
      <c r="B55" s="288" t="s">
        <v>838</v>
      </c>
      <c r="C55" s="285">
        <v>400</v>
      </c>
      <c r="D55" s="259"/>
      <c r="E55" s="259"/>
    </row>
    <row r="56" spans="1:5" ht="15.75">
      <c r="A56" s="289"/>
      <c r="B56" s="288" t="s">
        <v>839</v>
      </c>
      <c r="C56" s="285">
        <v>2700</v>
      </c>
      <c r="D56" s="259"/>
      <c r="E56" s="259"/>
    </row>
    <row r="57" spans="1:5" ht="15.75">
      <c r="A57" s="289"/>
      <c r="B57" s="288" t="s">
        <v>840</v>
      </c>
      <c r="C57" s="285">
        <v>1500</v>
      </c>
      <c r="D57" s="259"/>
      <c r="E57" s="259"/>
    </row>
    <row r="58" spans="1:5" ht="15.75">
      <c r="A58" s="289"/>
      <c r="B58" s="288" t="s">
        <v>841</v>
      </c>
      <c r="C58" s="285">
        <v>24448</v>
      </c>
      <c r="D58" s="259"/>
      <c r="E58" s="259"/>
    </row>
    <row r="59" spans="1:5" ht="15.75">
      <c r="A59" s="289"/>
      <c r="B59" s="288" t="s">
        <v>842</v>
      </c>
      <c r="C59" s="285">
        <v>11060</v>
      </c>
      <c r="D59" s="259"/>
      <c r="E59" s="259"/>
    </row>
    <row r="60" spans="1:5" ht="15.75">
      <c r="A60" s="289"/>
      <c r="B60" s="288" t="s">
        <v>843</v>
      </c>
      <c r="C60" s="285">
        <v>1208</v>
      </c>
      <c r="D60" s="259"/>
      <c r="E60" s="259"/>
    </row>
    <row r="61" spans="1:5" ht="15.75">
      <c r="A61" s="289"/>
      <c r="B61" s="288" t="s">
        <v>844</v>
      </c>
      <c r="C61" s="285">
        <v>338</v>
      </c>
      <c r="D61" s="259"/>
      <c r="E61" s="259"/>
    </row>
    <row r="62" spans="1:5" ht="15.75">
      <c r="A62" s="289"/>
      <c r="B62" s="288" t="s">
        <v>845</v>
      </c>
      <c r="C62" s="285">
        <v>12000</v>
      </c>
      <c r="D62" s="259"/>
      <c r="E62" s="259"/>
    </row>
    <row r="63" spans="1:5" ht="15.75">
      <c r="A63" s="289"/>
      <c r="B63" s="288" t="s">
        <v>846</v>
      </c>
      <c r="C63" s="285">
        <v>200</v>
      </c>
      <c r="D63" s="259"/>
      <c r="E63" s="259"/>
    </row>
    <row r="64" spans="1:5" ht="15.75">
      <c r="A64" s="289"/>
      <c r="B64" s="288" t="s">
        <v>847</v>
      </c>
      <c r="C64" s="285">
        <v>11504</v>
      </c>
      <c r="D64" s="259"/>
      <c r="E64" s="259"/>
    </row>
    <row r="65" spans="1:5" ht="15.75">
      <c r="A65" s="289"/>
      <c r="B65" s="288" t="s">
        <v>848</v>
      </c>
      <c r="C65" s="285">
        <v>2000</v>
      </c>
      <c r="D65" s="259"/>
      <c r="E65" s="259"/>
    </row>
    <row r="66" spans="1:5" ht="15.75">
      <c r="A66" s="289"/>
      <c r="B66" s="288" t="s">
        <v>849</v>
      </c>
      <c r="C66" s="285">
        <v>1607</v>
      </c>
      <c r="D66" s="259"/>
      <c r="E66" s="259"/>
    </row>
    <row r="67" spans="1:5" ht="15.75">
      <c r="A67" s="289">
        <v>10</v>
      </c>
      <c r="B67" s="287" t="s">
        <v>188</v>
      </c>
      <c r="C67" s="285">
        <v>9766.5</v>
      </c>
      <c r="D67" s="259"/>
      <c r="E67" s="259"/>
    </row>
    <row r="68" spans="1:5" ht="15.75">
      <c r="A68" s="289"/>
      <c r="B68" s="288" t="s">
        <v>850</v>
      </c>
      <c r="C68" s="285">
        <v>3126</v>
      </c>
      <c r="D68" s="259"/>
      <c r="E68" s="259"/>
    </row>
    <row r="69" spans="1:5" ht="15.75">
      <c r="A69" s="289"/>
      <c r="B69" s="288" t="s">
        <v>851</v>
      </c>
      <c r="C69" s="285">
        <v>6641</v>
      </c>
      <c r="D69" s="259"/>
      <c r="E69" s="259"/>
    </row>
    <row r="70" spans="1:5" ht="15.75">
      <c r="A70" s="289">
        <v>11</v>
      </c>
      <c r="B70" s="287" t="s">
        <v>189</v>
      </c>
      <c r="C70" s="285">
        <f>SUM(C71:C78)</f>
        <v>18045</v>
      </c>
      <c r="D70" s="259"/>
      <c r="E70" s="259"/>
    </row>
    <row r="71" spans="1:5" ht="15.75">
      <c r="A71" s="289"/>
      <c r="B71" s="288" t="s">
        <v>852</v>
      </c>
      <c r="C71" s="285">
        <v>144</v>
      </c>
      <c r="D71" s="259"/>
      <c r="E71" s="259"/>
    </row>
    <row r="72" spans="1:5" ht="15.75">
      <c r="A72" s="289"/>
      <c r="B72" s="288" t="s">
        <v>853</v>
      </c>
      <c r="C72" s="285">
        <v>1250</v>
      </c>
      <c r="D72" s="259"/>
      <c r="E72" s="259"/>
    </row>
    <row r="73" spans="1:5" ht="15.75">
      <c r="A73" s="289"/>
      <c r="B73" s="288" t="s">
        <v>854</v>
      </c>
      <c r="C73" s="285">
        <v>4734</v>
      </c>
      <c r="D73" s="259"/>
      <c r="E73" s="259"/>
    </row>
    <row r="74" spans="1:5" ht="15.75">
      <c r="A74" s="289"/>
      <c r="B74" s="288" t="s">
        <v>855</v>
      </c>
      <c r="C74" s="285">
        <v>424</v>
      </c>
      <c r="D74" s="259"/>
      <c r="E74" s="259"/>
    </row>
    <row r="75" spans="1:5" ht="15.75">
      <c r="A75" s="289"/>
      <c r="B75" s="288" t="s">
        <v>856</v>
      </c>
      <c r="C75" s="285">
        <v>1089</v>
      </c>
      <c r="D75" s="259"/>
      <c r="E75" s="259"/>
    </row>
    <row r="76" spans="1:5" ht="15.75">
      <c r="A76" s="289"/>
      <c r="B76" s="288" t="s">
        <v>857</v>
      </c>
      <c r="C76" s="285">
        <v>543</v>
      </c>
      <c r="D76" s="259"/>
      <c r="E76" s="259"/>
    </row>
    <row r="77" spans="1:5" ht="15.75">
      <c r="A77" s="289"/>
      <c r="B77" s="288" t="s">
        <v>858</v>
      </c>
      <c r="C77" s="285">
        <v>9500</v>
      </c>
      <c r="D77" s="259"/>
      <c r="E77" s="259"/>
    </row>
    <row r="78" spans="1:5" ht="15.75">
      <c r="A78" s="289"/>
      <c r="B78" s="288" t="s">
        <v>859</v>
      </c>
      <c r="C78" s="285">
        <v>361</v>
      </c>
      <c r="D78" s="259"/>
      <c r="E78" s="259"/>
    </row>
    <row r="79" spans="1:5" ht="15.75">
      <c r="A79" s="289">
        <v>12</v>
      </c>
      <c r="B79" s="287" t="s">
        <v>190</v>
      </c>
      <c r="C79" s="285">
        <v>20027</v>
      </c>
      <c r="D79" s="259"/>
      <c r="E79" s="259"/>
    </row>
    <row r="80" spans="1:5" ht="15.75">
      <c r="A80" s="289"/>
      <c r="B80" s="288" t="s">
        <v>860</v>
      </c>
      <c r="C80" s="285">
        <v>7630</v>
      </c>
      <c r="D80" s="259"/>
      <c r="E80" s="259"/>
    </row>
    <row r="81" spans="1:5" ht="15.75">
      <c r="A81" s="289"/>
      <c r="B81" s="288" t="s">
        <v>861</v>
      </c>
      <c r="C81" s="285">
        <v>2587</v>
      </c>
      <c r="D81" s="259"/>
      <c r="E81" s="259"/>
    </row>
    <row r="82" spans="1:5" ht="15.75">
      <c r="A82" s="289"/>
      <c r="B82" s="288" t="s">
        <v>862</v>
      </c>
      <c r="C82" s="285">
        <v>3239</v>
      </c>
      <c r="D82" s="259"/>
      <c r="E82" s="259"/>
    </row>
    <row r="83" spans="1:5" ht="15.75">
      <c r="A83" s="289"/>
      <c r="B83" s="288" t="s">
        <v>863</v>
      </c>
      <c r="C83" s="285">
        <v>1440</v>
      </c>
      <c r="D83" s="259"/>
      <c r="E83" s="259"/>
    </row>
    <row r="84" spans="1:5" ht="15.75">
      <c r="A84" s="289"/>
      <c r="B84" s="288" t="s">
        <v>864</v>
      </c>
      <c r="C84" s="285">
        <v>192</v>
      </c>
      <c r="D84" s="259"/>
      <c r="E84" s="259"/>
    </row>
    <row r="85" spans="1:5" ht="15.75">
      <c r="A85" s="289"/>
      <c r="B85" s="288" t="s">
        <v>865</v>
      </c>
      <c r="C85" s="285">
        <v>3940</v>
      </c>
      <c r="D85" s="259"/>
      <c r="E85" s="259"/>
    </row>
    <row r="86" spans="1:5" ht="15.75">
      <c r="A86" s="289"/>
      <c r="B86" s="288" t="s">
        <v>866</v>
      </c>
      <c r="C86" s="285">
        <v>998</v>
      </c>
      <c r="D86" s="259"/>
      <c r="E86" s="259"/>
    </row>
    <row r="87" spans="1:5" ht="15.75">
      <c r="A87" s="289">
        <v>13</v>
      </c>
      <c r="B87" s="287" t="s">
        <v>191</v>
      </c>
      <c r="C87" s="285">
        <f>SUM(C88:C96)</f>
        <v>96412</v>
      </c>
      <c r="D87" s="259"/>
      <c r="E87" s="259"/>
    </row>
    <row r="88" spans="1:5" ht="15.75">
      <c r="A88" s="289"/>
      <c r="B88" s="288" t="s">
        <v>867</v>
      </c>
      <c r="C88" s="285">
        <v>2788</v>
      </c>
      <c r="D88" s="259"/>
      <c r="E88" s="259"/>
    </row>
    <row r="89" spans="1:5" ht="15.75">
      <c r="A89" s="289"/>
      <c r="B89" s="288" t="s">
        <v>868</v>
      </c>
      <c r="C89" s="285">
        <v>8500</v>
      </c>
      <c r="D89" s="259"/>
      <c r="E89" s="259"/>
    </row>
    <row r="90" spans="1:5" ht="15.75">
      <c r="A90" s="289"/>
      <c r="B90" s="288" t="s">
        <v>869</v>
      </c>
      <c r="C90" s="285">
        <v>3000</v>
      </c>
      <c r="D90" s="259"/>
      <c r="E90" s="259"/>
    </row>
    <row r="91" spans="1:5" ht="15.75">
      <c r="A91" s="289"/>
      <c r="B91" s="288" t="s">
        <v>870</v>
      </c>
      <c r="C91" s="285">
        <v>1486</v>
      </c>
      <c r="D91" s="259"/>
      <c r="E91" s="259"/>
    </row>
    <row r="92" spans="1:5" ht="15.75">
      <c r="A92" s="289"/>
      <c r="B92" s="288" t="s">
        <v>871</v>
      </c>
      <c r="C92" s="285">
        <v>39600</v>
      </c>
      <c r="D92" s="259"/>
      <c r="E92" s="259"/>
    </row>
    <row r="93" spans="1:5" ht="15.75">
      <c r="A93" s="289"/>
      <c r="B93" s="288" t="s">
        <v>872</v>
      </c>
      <c r="C93" s="285">
        <v>32818</v>
      </c>
      <c r="D93" s="259"/>
      <c r="E93" s="259"/>
    </row>
    <row r="94" spans="1:5" ht="15.75">
      <c r="A94" s="289"/>
      <c r="B94" s="288" t="s">
        <v>873</v>
      </c>
      <c r="C94" s="285">
        <v>3020</v>
      </c>
      <c r="D94" s="259"/>
      <c r="E94" s="259"/>
    </row>
    <row r="95" spans="1:5" ht="15.75">
      <c r="A95" s="289"/>
      <c r="B95" s="288" t="s">
        <v>874</v>
      </c>
      <c r="C95" s="285">
        <v>600</v>
      </c>
      <c r="D95" s="259"/>
      <c r="E95" s="259"/>
    </row>
    <row r="96" spans="1:5" ht="15.75">
      <c r="A96" s="289"/>
      <c r="B96" s="288" t="s">
        <v>875</v>
      </c>
      <c r="C96" s="285">
        <v>4600</v>
      </c>
      <c r="D96" s="259"/>
      <c r="E96" s="259"/>
    </row>
    <row r="97" spans="1:5" ht="15.75">
      <c r="A97" s="289">
        <v>14</v>
      </c>
      <c r="B97" s="287" t="s">
        <v>192</v>
      </c>
      <c r="C97" s="285">
        <v>12534</v>
      </c>
      <c r="D97" s="259"/>
      <c r="E97" s="259"/>
    </row>
    <row r="98" spans="1:5" ht="15.75">
      <c r="A98" s="289"/>
      <c r="B98" s="288" t="s">
        <v>876</v>
      </c>
      <c r="C98" s="285">
        <v>1975</v>
      </c>
      <c r="D98" s="259"/>
      <c r="E98" s="259"/>
    </row>
    <row r="99" spans="1:5" ht="15.75">
      <c r="A99" s="289"/>
      <c r="B99" s="288" t="s">
        <v>877</v>
      </c>
      <c r="C99" s="285">
        <v>640</v>
      </c>
      <c r="D99" s="259"/>
      <c r="E99" s="259"/>
    </row>
    <row r="100" spans="1:5" ht="15.75">
      <c r="A100" s="289"/>
      <c r="B100" s="288" t="s">
        <v>878</v>
      </c>
      <c r="C100" s="285">
        <v>300</v>
      </c>
      <c r="D100" s="259"/>
      <c r="E100" s="259"/>
    </row>
    <row r="101" spans="1:5" ht="15.75">
      <c r="A101" s="289"/>
      <c r="B101" s="288" t="s">
        <v>879</v>
      </c>
      <c r="C101" s="285">
        <v>10</v>
      </c>
      <c r="D101" s="259"/>
      <c r="E101" s="259"/>
    </row>
    <row r="102" spans="1:5" ht="15.75">
      <c r="A102" s="289"/>
      <c r="B102" s="288" t="s">
        <v>880</v>
      </c>
      <c r="C102" s="285">
        <v>100</v>
      </c>
      <c r="D102" s="259"/>
      <c r="E102" s="259"/>
    </row>
    <row r="103" spans="1:5" ht="15.75">
      <c r="A103" s="289"/>
      <c r="B103" s="288" t="s">
        <v>881</v>
      </c>
      <c r="C103" s="285">
        <v>246</v>
      </c>
      <c r="D103" s="259"/>
      <c r="E103" s="259"/>
    </row>
    <row r="104" spans="1:5" ht="15.75">
      <c r="A104" s="289"/>
      <c r="B104" s="288" t="s">
        <v>882</v>
      </c>
      <c r="C104" s="285">
        <v>123</v>
      </c>
      <c r="D104" s="259"/>
      <c r="E104" s="259"/>
    </row>
    <row r="105" spans="1:5" ht="15.75">
      <c r="A105" s="289"/>
      <c r="B105" s="288" t="s">
        <v>883</v>
      </c>
      <c r="C105" s="285">
        <v>8600</v>
      </c>
      <c r="D105" s="259"/>
      <c r="E105" s="259"/>
    </row>
    <row r="106" spans="1:5" ht="15.75">
      <c r="A106" s="289"/>
      <c r="B106" s="288" t="s">
        <v>884</v>
      </c>
      <c r="C106" s="285">
        <v>70</v>
      </c>
      <c r="D106" s="259"/>
      <c r="E106" s="259"/>
    </row>
    <row r="107" spans="1:5" ht="15.75">
      <c r="A107" s="289"/>
      <c r="B107" s="288" t="s">
        <v>885</v>
      </c>
      <c r="C107" s="285">
        <v>185</v>
      </c>
      <c r="D107" s="259"/>
      <c r="E107" s="259"/>
    </row>
    <row r="108" spans="1:5" ht="15.75">
      <c r="A108" s="289"/>
      <c r="B108" s="288" t="s">
        <v>886</v>
      </c>
      <c r="C108" s="285">
        <v>285</v>
      </c>
      <c r="D108" s="259"/>
      <c r="E108" s="259"/>
    </row>
    <row r="109" spans="1:5" ht="15.75">
      <c r="A109" s="289">
        <v>15</v>
      </c>
      <c r="B109" s="287" t="s">
        <v>887</v>
      </c>
      <c r="C109" s="285">
        <v>29910</v>
      </c>
      <c r="D109" s="259"/>
      <c r="E109" s="259"/>
    </row>
    <row r="110" spans="1:5" ht="15.75">
      <c r="A110" s="289"/>
      <c r="B110" s="288" t="s">
        <v>888</v>
      </c>
      <c r="C110" s="285">
        <v>710</v>
      </c>
      <c r="D110" s="259"/>
      <c r="E110" s="259"/>
    </row>
    <row r="111" spans="1:5" ht="15.75">
      <c r="A111" s="289"/>
      <c r="B111" s="288" t="s">
        <v>889</v>
      </c>
      <c r="C111" s="285">
        <v>5400</v>
      </c>
      <c r="D111" s="259"/>
      <c r="E111" s="259"/>
    </row>
    <row r="112" spans="1:5" ht="15.75">
      <c r="A112" s="289"/>
      <c r="B112" s="288" t="s">
        <v>890</v>
      </c>
      <c r="C112" s="285">
        <v>900</v>
      </c>
      <c r="D112" s="259"/>
      <c r="E112" s="259"/>
    </row>
    <row r="113" spans="1:5" ht="15.75">
      <c r="A113" s="289"/>
      <c r="B113" s="288" t="s">
        <v>891</v>
      </c>
      <c r="C113" s="285">
        <v>13200</v>
      </c>
      <c r="D113" s="259"/>
      <c r="E113" s="259"/>
    </row>
    <row r="114" spans="1:5" ht="15.75">
      <c r="A114" s="289"/>
      <c r="B114" s="288" t="s">
        <v>892</v>
      </c>
      <c r="C114" s="285">
        <v>9700</v>
      </c>
      <c r="D114" s="259"/>
      <c r="E114" s="259"/>
    </row>
    <row r="115" spans="1:5" ht="15.75">
      <c r="A115" s="289">
        <v>16</v>
      </c>
      <c r="B115" s="287" t="s">
        <v>893</v>
      </c>
      <c r="C115" s="285">
        <v>95800</v>
      </c>
      <c r="D115" s="259"/>
      <c r="E115" s="259"/>
    </row>
    <row r="116" spans="1:5" ht="15.75">
      <c r="A116" s="289"/>
      <c r="B116" s="288" t="s">
        <v>894</v>
      </c>
      <c r="C116" s="285">
        <v>48000</v>
      </c>
      <c r="D116" s="259"/>
      <c r="E116" s="259"/>
    </row>
    <row r="117" spans="1:5" ht="15.75">
      <c r="A117" s="289"/>
      <c r="B117" s="288" t="s">
        <v>895</v>
      </c>
      <c r="C117" s="285">
        <v>46000</v>
      </c>
      <c r="D117" s="259"/>
      <c r="E117" s="259"/>
    </row>
    <row r="118" spans="1:5" ht="15.75">
      <c r="A118" s="289"/>
      <c r="B118" s="288" t="s">
        <v>896</v>
      </c>
      <c r="C118" s="285">
        <v>1800</v>
      </c>
      <c r="D118" s="259"/>
      <c r="E118" s="259"/>
    </row>
    <row r="119" spans="1:5" ht="15.75">
      <c r="A119" s="289">
        <v>17</v>
      </c>
      <c r="B119" s="287" t="s">
        <v>897</v>
      </c>
      <c r="C119" s="285">
        <v>16230</v>
      </c>
      <c r="D119" s="259"/>
      <c r="E119" s="259"/>
    </row>
    <row r="120" spans="1:5" ht="15.75">
      <c r="A120" s="289"/>
      <c r="B120" s="288" t="s">
        <v>898</v>
      </c>
      <c r="C120" s="285">
        <v>1000</v>
      </c>
      <c r="D120" s="259"/>
      <c r="E120" s="259"/>
    </row>
    <row r="121" spans="1:5" ht="15.75">
      <c r="A121" s="289"/>
      <c r="B121" s="288" t="s">
        <v>899</v>
      </c>
      <c r="C121" s="285">
        <v>3878</v>
      </c>
      <c r="D121" s="259"/>
      <c r="E121" s="259"/>
    </row>
    <row r="122" spans="1:5" ht="15.75">
      <c r="A122" s="289"/>
      <c r="B122" s="288" t="s">
        <v>900</v>
      </c>
      <c r="C122" s="285">
        <v>2041</v>
      </c>
      <c r="D122" s="259"/>
      <c r="E122" s="259"/>
    </row>
    <row r="123" spans="1:5" ht="15.75">
      <c r="A123" s="289"/>
      <c r="B123" s="288" t="s">
        <v>901</v>
      </c>
      <c r="C123" s="285">
        <v>3974</v>
      </c>
      <c r="D123" s="259"/>
      <c r="E123" s="259"/>
    </row>
    <row r="124" spans="1:5" ht="15.75">
      <c r="A124" s="289"/>
      <c r="B124" s="288" t="s">
        <v>902</v>
      </c>
      <c r="C124" s="285">
        <v>3561</v>
      </c>
      <c r="D124" s="259"/>
      <c r="E124" s="259"/>
    </row>
    <row r="125" spans="1:5" ht="15.75">
      <c r="A125" s="289"/>
      <c r="B125" s="288" t="s">
        <v>903</v>
      </c>
      <c r="C125" s="285">
        <v>226</v>
      </c>
      <c r="D125" s="259"/>
      <c r="E125" s="259"/>
    </row>
    <row r="126" spans="1:5" ht="15.75">
      <c r="A126" s="289"/>
      <c r="B126" s="288" t="s">
        <v>904</v>
      </c>
      <c r="C126" s="285">
        <v>600</v>
      </c>
      <c r="D126" s="259"/>
      <c r="E126" s="259"/>
    </row>
    <row r="127" spans="1:5" ht="15.75">
      <c r="A127" s="289"/>
      <c r="B127" s="290" t="s">
        <v>905</v>
      </c>
      <c r="C127" s="285">
        <v>950</v>
      </c>
      <c r="D127" s="259"/>
      <c r="E127" s="259"/>
    </row>
    <row r="128" spans="1:5" ht="15.75">
      <c r="A128" s="289" t="s">
        <v>906</v>
      </c>
      <c r="B128" s="286" t="s">
        <v>907</v>
      </c>
      <c r="C128" s="285">
        <f>C129+C136+C142</f>
        <v>49498</v>
      </c>
      <c r="D128" s="259"/>
      <c r="E128" s="259"/>
    </row>
    <row r="129" spans="1:5" ht="15.75">
      <c r="A129" s="289">
        <v>18</v>
      </c>
      <c r="B129" s="287" t="s">
        <v>199</v>
      </c>
      <c r="C129" s="285">
        <v>13527</v>
      </c>
      <c r="D129" s="259"/>
      <c r="E129" s="259"/>
    </row>
    <row r="130" spans="1:5" ht="15.75">
      <c r="A130" s="289"/>
      <c r="B130" s="288" t="s">
        <v>908</v>
      </c>
      <c r="C130" s="285">
        <v>646</v>
      </c>
      <c r="D130" s="259"/>
      <c r="E130" s="259"/>
    </row>
    <row r="131" spans="1:5" ht="15.75">
      <c r="A131" s="289"/>
      <c r="B131" s="288" t="s">
        <v>909</v>
      </c>
      <c r="C131" s="285">
        <v>4385</v>
      </c>
      <c r="D131" s="259"/>
      <c r="E131" s="259"/>
    </row>
    <row r="132" spans="1:5" ht="15.75">
      <c r="A132" s="289"/>
      <c r="B132" s="288" t="s">
        <v>910</v>
      </c>
      <c r="C132" s="285">
        <v>4144</v>
      </c>
      <c r="D132" s="259"/>
      <c r="E132" s="259"/>
    </row>
    <row r="133" spans="1:5" ht="15.75">
      <c r="A133" s="289"/>
      <c r="B133" s="290" t="s">
        <v>911</v>
      </c>
      <c r="C133" s="285">
        <v>2252</v>
      </c>
      <c r="D133" s="259"/>
      <c r="E133" s="259"/>
    </row>
    <row r="134" spans="1:5" ht="15.75">
      <c r="A134" s="289"/>
      <c r="B134" s="290" t="s">
        <v>912</v>
      </c>
      <c r="C134" s="285">
        <v>1100</v>
      </c>
      <c r="D134" s="259"/>
      <c r="E134" s="259"/>
    </row>
    <row r="135" spans="1:5" ht="15.75">
      <c r="A135" s="289"/>
      <c r="B135" s="288" t="s">
        <v>913</v>
      </c>
      <c r="C135" s="285">
        <v>1000</v>
      </c>
      <c r="D135" s="259"/>
      <c r="E135" s="259"/>
    </row>
    <row r="136" spans="1:5" ht="15.75">
      <c r="A136" s="289">
        <v>19</v>
      </c>
      <c r="B136" s="287" t="s">
        <v>201</v>
      </c>
      <c r="C136" s="285">
        <f>SUM(C137:C141)</f>
        <v>19095</v>
      </c>
      <c r="D136" s="259"/>
      <c r="E136" s="259"/>
    </row>
    <row r="137" spans="1:5" ht="15.75">
      <c r="A137" s="289"/>
      <c r="B137" s="288" t="s">
        <v>914</v>
      </c>
      <c r="C137" s="285">
        <v>8800</v>
      </c>
      <c r="D137" s="259"/>
      <c r="E137" s="259"/>
    </row>
    <row r="138" spans="1:5" ht="15.75">
      <c r="A138" s="289"/>
      <c r="B138" s="288" t="s">
        <v>915</v>
      </c>
      <c r="C138" s="285">
        <v>2500</v>
      </c>
      <c r="D138" s="259"/>
      <c r="E138" s="259"/>
    </row>
    <row r="139" spans="1:5" ht="15.75">
      <c r="A139" s="289"/>
      <c r="B139" s="288" t="s">
        <v>916</v>
      </c>
      <c r="C139" s="285">
        <v>2100</v>
      </c>
      <c r="D139" s="259"/>
      <c r="E139" s="259"/>
    </row>
    <row r="140" spans="1:5" ht="15.75">
      <c r="A140" s="289"/>
      <c r="B140" s="288" t="s">
        <v>917</v>
      </c>
      <c r="C140" s="285">
        <v>2110</v>
      </c>
      <c r="D140" s="259"/>
      <c r="E140" s="259"/>
    </row>
    <row r="141" spans="1:5" ht="15.75">
      <c r="A141" s="289"/>
      <c r="B141" s="288" t="s">
        <v>918</v>
      </c>
      <c r="C141" s="285">
        <v>3585</v>
      </c>
      <c r="D141" s="259"/>
      <c r="E141" s="259"/>
    </row>
    <row r="142" spans="1:5" ht="15.75">
      <c r="A142" s="289">
        <v>20</v>
      </c>
      <c r="B142" s="287" t="s">
        <v>193</v>
      </c>
      <c r="C142" s="285">
        <v>16876</v>
      </c>
      <c r="D142" s="259"/>
      <c r="E142" s="259"/>
    </row>
    <row r="143" spans="1:5" ht="15.75">
      <c r="A143" s="289"/>
      <c r="B143" s="288" t="s">
        <v>919</v>
      </c>
      <c r="C143" s="285">
        <v>5500</v>
      </c>
      <c r="D143" s="259"/>
      <c r="E143" s="259"/>
    </row>
    <row r="144" spans="1:5" ht="15.75">
      <c r="A144" s="289"/>
      <c r="B144" s="288" t="s">
        <v>920</v>
      </c>
      <c r="C144" s="285">
        <v>5547</v>
      </c>
      <c r="D144" s="259"/>
      <c r="E144" s="259"/>
    </row>
    <row r="145" spans="1:5" ht="15.75">
      <c r="A145" s="289"/>
      <c r="B145" s="288" t="s">
        <v>921</v>
      </c>
      <c r="C145" s="285">
        <v>5327</v>
      </c>
      <c r="D145" s="259"/>
      <c r="E145" s="259"/>
    </row>
    <row r="146" spans="1:5" ht="15.75">
      <c r="A146" s="289"/>
      <c r="B146" s="288" t="s">
        <v>922</v>
      </c>
      <c r="C146" s="285">
        <v>502</v>
      </c>
      <c r="D146" s="259"/>
      <c r="E146" s="259"/>
    </row>
    <row r="147" spans="1:5" ht="15.75">
      <c r="A147" s="289" t="s">
        <v>923</v>
      </c>
      <c r="B147" s="286" t="s">
        <v>924</v>
      </c>
      <c r="C147" s="285">
        <f>C148+C154+C175</f>
        <v>1091046</v>
      </c>
      <c r="D147" s="259"/>
      <c r="E147" s="259"/>
    </row>
    <row r="148" spans="1:5" ht="15.75">
      <c r="A148" s="289">
        <v>21</v>
      </c>
      <c r="B148" s="287" t="s">
        <v>209</v>
      </c>
      <c r="C148" s="285">
        <v>22798</v>
      </c>
      <c r="D148" s="259"/>
      <c r="E148" s="259"/>
    </row>
    <row r="149" spans="1:5" ht="15.75">
      <c r="A149" s="289"/>
      <c r="B149" s="288" t="s">
        <v>925</v>
      </c>
      <c r="C149" s="285">
        <v>2913</v>
      </c>
      <c r="D149" s="259"/>
      <c r="E149" s="259"/>
    </row>
    <row r="150" spans="1:5" ht="15.75">
      <c r="A150" s="289"/>
      <c r="B150" s="288" t="s">
        <v>926</v>
      </c>
      <c r="C150" s="285">
        <v>1960</v>
      </c>
      <c r="D150" s="259"/>
      <c r="E150" s="259"/>
    </row>
    <row r="151" spans="1:5" ht="15.75">
      <c r="A151" s="289"/>
      <c r="B151" s="288" t="s">
        <v>927</v>
      </c>
      <c r="C151" s="285">
        <v>5000</v>
      </c>
      <c r="D151" s="259"/>
      <c r="E151" s="259"/>
    </row>
    <row r="152" spans="1:5" ht="15.75">
      <c r="A152" s="289"/>
      <c r="B152" s="288" t="s">
        <v>928</v>
      </c>
      <c r="C152" s="285">
        <v>6800</v>
      </c>
      <c r="D152" s="259"/>
      <c r="E152" s="259"/>
    </row>
    <row r="153" spans="1:5" ht="15.75">
      <c r="A153" s="289"/>
      <c r="B153" s="288" t="s">
        <v>929</v>
      </c>
      <c r="C153" s="285">
        <v>6125</v>
      </c>
      <c r="D153" s="259"/>
      <c r="E153" s="259"/>
    </row>
    <row r="154" spans="1:5" ht="15.75">
      <c r="A154" s="289">
        <v>22</v>
      </c>
      <c r="B154" s="287" t="s">
        <v>930</v>
      </c>
      <c r="C154" s="285">
        <v>164131</v>
      </c>
      <c r="D154" s="259"/>
      <c r="E154" s="259"/>
    </row>
    <row r="155" spans="1:5" ht="15.75">
      <c r="A155" s="289"/>
      <c r="B155" s="288" t="s">
        <v>931</v>
      </c>
      <c r="C155" s="285">
        <v>12394</v>
      </c>
      <c r="D155" s="259"/>
      <c r="E155" s="259"/>
    </row>
    <row r="156" spans="1:5" ht="15.75">
      <c r="A156" s="289"/>
      <c r="B156" s="288" t="s">
        <v>932</v>
      </c>
      <c r="C156" s="285">
        <v>22664</v>
      </c>
      <c r="D156" s="259"/>
      <c r="E156" s="259"/>
    </row>
    <row r="157" spans="1:5" ht="15.75">
      <c r="A157" s="289"/>
      <c r="B157" s="288" t="s">
        <v>933</v>
      </c>
      <c r="C157" s="285">
        <v>2801</v>
      </c>
      <c r="D157" s="259"/>
      <c r="E157" s="259"/>
    </row>
    <row r="158" spans="1:5" ht="15.75">
      <c r="A158" s="289"/>
      <c r="B158" s="288" t="s">
        <v>934</v>
      </c>
      <c r="C158" s="285">
        <v>1260</v>
      </c>
      <c r="D158" s="259"/>
      <c r="E158" s="259"/>
    </row>
    <row r="159" spans="1:5" ht="15.75">
      <c r="A159" s="289"/>
      <c r="B159" s="288" t="s">
        <v>935</v>
      </c>
      <c r="C159" s="285">
        <v>46138</v>
      </c>
      <c r="D159" s="259"/>
      <c r="E159" s="259"/>
    </row>
    <row r="160" spans="1:5" ht="15.75">
      <c r="A160" s="289"/>
      <c r="B160" s="288" t="s">
        <v>936</v>
      </c>
      <c r="C160" s="285">
        <v>3675</v>
      </c>
      <c r="D160" s="259"/>
      <c r="E160" s="259"/>
    </row>
    <row r="161" spans="1:5" ht="15.75">
      <c r="A161" s="289"/>
      <c r="B161" s="288" t="s">
        <v>937</v>
      </c>
      <c r="C161" s="285">
        <v>27254</v>
      </c>
      <c r="D161" s="259"/>
      <c r="E161" s="259"/>
    </row>
    <row r="162" spans="1:5" ht="15.75">
      <c r="A162" s="289"/>
      <c r="B162" s="288" t="s">
        <v>938</v>
      </c>
      <c r="C162" s="285">
        <v>2000</v>
      </c>
      <c r="D162" s="259"/>
      <c r="E162" s="259"/>
    </row>
    <row r="163" spans="1:5" ht="15.75">
      <c r="A163" s="289"/>
      <c r="B163" s="288" t="s">
        <v>939</v>
      </c>
      <c r="C163" s="285">
        <v>3868</v>
      </c>
      <c r="D163" s="259"/>
      <c r="E163" s="259"/>
    </row>
    <row r="164" spans="1:5" ht="15.75">
      <c r="A164" s="289"/>
      <c r="B164" s="288" t="s">
        <v>940</v>
      </c>
      <c r="C164" s="285">
        <v>8889</v>
      </c>
      <c r="D164" s="259"/>
      <c r="E164" s="259"/>
    </row>
    <row r="165" spans="1:5" ht="15.75">
      <c r="A165" s="289"/>
      <c r="B165" s="288" t="s">
        <v>941</v>
      </c>
      <c r="C165" s="285">
        <v>980</v>
      </c>
      <c r="D165" s="259"/>
      <c r="E165" s="259"/>
    </row>
    <row r="166" spans="1:5" ht="15.75">
      <c r="A166" s="289"/>
      <c r="B166" s="288" t="s">
        <v>942</v>
      </c>
      <c r="C166" s="285">
        <v>2380</v>
      </c>
      <c r="D166" s="259"/>
      <c r="E166" s="259"/>
    </row>
    <row r="167" spans="1:5" ht="15.75">
      <c r="A167" s="289"/>
      <c r="B167" s="288" t="s">
        <v>943</v>
      </c>
      <c r="C167" s="285">
        <v>4814</v>
      </c>
      <c r="D167" s="259"/>
      <c r="E167" s="259"/>
    </row>
    <row r="168" spans="1:5" ht="15.75">
      <c r="A168" s="289"/>
      <c r="B168" s="288" t="s">
        <v>944</v>
      </c>
      <c r="C168" s="285">
        <v>2468</v>
      </c>
      <c r="D168" s="259"/>
      <c r="E168" s="259"/>
    </row>
    <row r="169" spans="1:5" ht="15.75">
      <c r="A169" s="289"/>
      <c r="B169" s="288" t="s">
        <v>945</v>
      </c>
      <c r="C169" s="285">
        <v>185</v>
      </c>
      <c r="D169" s="259"/>
      <c r="E169" s="259"/>
    </row>
    <row r="170" spans="1:5" ht="15.75">
      <c r="A170" s="289"/>
      <c r="B170" s="288" t="s">
        <v>946</v>
      </c>
      <c r="C170" s="285">
        <v>300</v>
      </c>
      <c r="D170" s="259"/>
      <c r="E170" s="259"/>
    </row>
    <row r="171" spans="1:5" ht="15.75">
      <c r="A171" s="289"/>
      <c r="B171" s="288" t="s">
        <v>947</v>
      </c>
      <c r="C171" s="285">
        <v>331</v>
      </c>
      <c r="D171" s="259"/>
      <c r="E171" s="259"/>
    </row>
    <row r="172" spans="1:5" ht="15.75">
      <c r="A172" s="289"/>
      <c r="B172" s="290" t="s">
        <v>948</v>
      </c>
      <c r="C172" s="285">
        <v>20000</v>
      </c>
      <c r="D172" s="259"/>
      <c r="E172" s="259"/>
    </row>
    <row r="173" spans="1:5" ht="15.75">
      <c r="A173" s="289"/>
      <c r="B173" s="288" t="s">
        <v>949</v>
      </c>
      <c r="C173" s="285">
        <v>1500</v>
      </c>
      <c r="D173" s="259"/>
      <c r="E173" s="259"/>
    </row>
    <row r="174" spans="1:5" ht="15.75">
      <c r="A174" s="289"/>
      <c r="B174" s="288" t="s">
        <v>950</v>
      </c>
      <c r="C174" s="285">
        <v>230</v>
      </c>
      <c r="D174" s="259"/>
      <c r="E174" s="259"/>
    </row>
    <row r="175" spans="1:5" ht="15.75">
      <c r="A175" s="289">
        <v>23</v>
      </c>
      <c r="B175" s="287" t="s">
        <v>951</v>
      </c>
      <c r="C175" s="285">
        <f>SUM(C176:C181)</f>
        <v>904117</v>
      </c>
      <c r="D175" s="259"/>
      <c r="E175" s="259"/>
    </row>
    <row r="176" spans="1:5" ht="15.75">
      <c r="A176" s="289"/>
      <c r="B176" s="288" t="s">
        <v>952</v>
      </c>
      <c r="C176" s="285">
        <v>26742</v>
      </c>
      <c r="D176" s="259"/>
      <c r="E176" s="259"/>
    </row>
    <row r="177" spans="1:5" ht="15.75">
      <c r="A177" s="289"/>
      <c r="B177" s="288" t="s">
        <v>953</v>
      </c>
      <c r="C177" s="285">
        <v>292000</v>
      </c>
      <c r="D177" s="259"/>
      <c r="E177" s="259"/>
    </row>
    <row r="178" spans="1:5" ht="15.75">
      <c r="A178" s="289"/>
      <c r="B178" s="288" t="s">
        <v>954</v>
      </c>
      <c r="C178" s="285">
        <v>75000</v>
      </c>
      <c r="D178" s="259"/>
      <c r="E178" s="259"/>
    </row>
    <row r="179" spans="1:5" ht="15.75">
      <c r="A179" s="289"/>
      <c r="B179" s="288" t="s">
        <v>955</v>
      </c>
      <c r="C179" s="285">
        <v>1275</v>
      </c>
      <c r="D179" s="259"/>
      <c r="E179" s="259"/>
    </row>
    <row r="180" spans="1:5" ht="15.75">
      <c r="A180" s="289"/>
      <c r="B180" s="288" t="s">
        <v>956</v>
      </c>
      <c r="C180" s="285">
        <v>199100</v>
      </c>
      <c r="D180" s="259"/>
      <c r="E180" s="259"/>
    </row>
    <row r="181" spans="1:5" ht="15.75">
      <c r="A181" s="289"/>
      <c r="B181" s="290" t="s">
        <v>957</v>
      </c>
      <c r="C181" s="285">
        <v>310000</v>
      </c>
      <c r="D181" s="259"/>
      <c r="E181" s="259"/>
    </row>
    <row r="182" spans="1:5" ht="15.75">
      <c r="A182" s="289" t="s">
        <v>958</v>
      </c>
      <c r="B182" s="286" t="s">
        <v>959</v>
      </c>
      <c r="C182" s="285">
        <f>C183+C186</f>
        <v>25894</v>
      </c>
      <c r="D182" s="259"/>
      <c r="E182" s="259"/>
    </row>
    <row r="183" spans="1:5" ht="15.75">
      <c r="A183" s="289">
        <v>24</v>
      </c>
      <c r="B183" s="287" t="s">
        <v>210</v>
      </c>
      <c r="C183" s="285">
        <v>8690</v>
      </c>
      <c r="D183" s="259"/>
      <c r="E183" s="259"/>
    </row>
    <row r="184" spans="1:5" ht="15.75">
      <c r="A184" s="289"/>
      <c r="B184" s="288" t="s">
        <v>960</v>
      </c>
      <c r="C184" s="285">
        <v>390</v>
      </c>
      <c r="D184" s="259"/>
      <c r="E184" s="259"/>
    </row>
    <row r="185" spans="1:5" ht="15.75">
      <c r="A185" s="289"/>
      <c r="B185" s="290" t="s">
        <v>961</v>
      </c>
      <c r="C185" s="285">
        <v>8300</v>
      </c>
      <c r="D185" s="259"/>
      <c r="E185" s="259"/>
    </row>
    <row r="186" spans="1:5" ht="15.75">
      <c r="A186" s="289">
        <v>25</v>
      </c>
      <c r="B186" s="287" t="s">
        <v>962</v>
      </c>
      <c r="C186" s="285">
        <f>C187+C188+C189+C190</f>
        <v>17204</v>
      </c>
      <c r="D186" s="259"/>
      <c r="E186" s="259"/>
    </row>
    <row r="187" spans="1:5" ht="15.75">
      <c r="A187" s="289"/>
      <c r="B187" s="288" t="s">
        <v>963</v>
      </c>
      <c r="C187" s="285">
        <v>447</v>
      </c>
      <c r="D187" s="259"/>
      <c r="E187" s="259"/>
    </row>
    <row r="188" spans="1:5" ht="15.75">
      <c r="A188" s="289"/>
      <c r="B188" s="288" t="s">
        <v>964</v>
      </c>
      <c r="C188" s="285">
        <v>2611</v>
      </c>
      <c r="D188" s="259"/>
      <c r="E188" s="259"/>
    </row>
    <row r="189" spans="1:5" ht="15.75">
      <c r="A189" s="289"/>
      <c r="B189" s="288" t="s">
        <v>965</v>
      </c>
      <c r="C189" s="285">
        <v>3019</v>
      </c>
      <c r="D189" s="259"/>
      <c r="E189" s="259"/>
    </row>
    <row r="190" spans="1:5" ht="15.75">
      <c r="A190" s="289"/>
      <c r="B190" s="288" t="s">
        <v>966</v>
      </c>
      <c r="C190" s="285">
        <f>4127+7000</f>
        <v>11127</v>
      </c>
      <c r="D190" s="259"/>
      <c r="E190" s="259"/>
    </row>
    <row r="191" spans="1:5" ht="21.75" customHeight="1">
      <c r="A191" s="376" t="s">
        <v>967</v>
      </c>
      <c r="B191" s="376"/>
      <c r="C191" s="376"/>
    </row>
  </sheetData>
  <mergeCells count="4">
    <mergeCell ref="A2:C2"/>
    <mergeCell ref="B3:C3"/>
    <mergeCell ref="A4:A5"/>
    <mergeCell ref="A191:C191"/>
  </mergeCells>
  <phoneticPr fontId="53" type="noConversion"/>
  <printOptions horizontalCentered="1"/>
  <pageMargins left="0.19685039370078741" right="0.19685039370078741" top="0.78740157480314965" bottom="0.59055118110236227" header="0.31496062992125984" footer="0.31496062992125984"/>
  <pageSetup paperSize="9" firstPageNumber="0" orientation="landscape" horizontalDpi="300" verticalDpi="300" r:id="rId1"/>
</worksheet>
</file>

<file path=xl/worksheets/sheet35.xml><?xml version="1.0" encoding="utf-8"?>
<worksheet xmlns="http://schemas.openxmlformats.org/spreadsheetml/2006/main" xmlns:r="http://schemas.openxmlformats.org/officeDocument/2006/relationships">
  <dimension ref="A1:C11"/>
  <sheetViews>
    <sheetView topLeftCell="A3" workbookViewId="0">
      <selection activeCell="C21" sqref="C21"/>
    </sheetView>
  </sheetViews>
  <sheetFormatPr defaultColWidth="9" defaultRowHeight="14.25"/>
  <cols>
    <col min="1" max="1" width="47.5" style="170" customWidth="1"/>
    <col min="2" max="2" width="30.5" style="170" customWidth="1"/>
    <col min="3" max="3" width="26.5" style="170" customWidth="1"/>
    <col min="4" max="16384" width="9" style="170"/>
  </cols>
  <sheetData>
    <row r="1" spans="1:3" ht="15.75">
      <c r="A1" s="262" t="s">
        <v>980</v>
      </c>
      <c r="B1" s="28"/>
      <c r="C1" s="263"/>
    </row>
    <row r="2" spans="1:3" ht="26.25">
      <c r="A2" s="408" t="s">
        <v>968</v>
      </c>
      <c r="B2" s="408"/>
      <c r="C2" s="408"/>
    </row>
    <row r="3" spans="1:3" ht="26.25">
      <c r="A3" s="226"/>
      <c r="B3" s="226"/>
      <c r="C3" s="171" t="s">
        <v>969</v>
      </c>
    </row>
    <row r="4" spans="1:3" ht="15.75">
      <c r="A4" s="291" t="s">
        <v>970</v>
      </c>
      <c r="B4" s="292" t="s">
        <v>971</v>
      </c>
      <c r="C4" s="292" t="s">
        <v>972</v>
      </c>
    </row>
    <row r="5" spans="1:3" ht="15.75">
      <c r="A5" s="293" t="s">
        <v>973</v>
      </c>
      <c r="B5" s="294">
        <f>B6+B7+B10</f>
        <v>10822</v>
      </c>
      <c r="C5" s="294">
        <f>C6+C7+C10</f>
        <v>10279</v>
      </c>
    </row>
    <row r="6" spans="1:3" ht="15.75">
      <c r="A6" s="295" t="s">
        <v>974</v>
      </c>
      <c r="B6" s="296">
        <f>2993-226</f>
        <v>2767</v>
      </c>
      <c r="C6" s="296">
        <v>2863</v>
      </c>
    </row>
    <row r="7" spans="1:3" ht="15.75">
      <c r="A7" s="295" t="s">
        <v>975</v>
      </c>
      <c r="B7" s="297">
        <f>B8+B9</f>
        <v>3564</v>
      </c>
      <c r="C7" s="297">
        <f>C8+C9</f>
        <v>4304</v>
      </c>
    </row>
    <row r="8" spans="1:3" ht="15.75">
      <c r="A8" s="295" t="s">
        <v>976</v>
      </c>
      <c r="B8" s="296">
        <v>360</v>
      </c>
      <c r="C8" s="296">
        <v>1120</v>
      </c>
    </row>
    <row r="9" spans="1:3" ht="15.75">
      <c r="A9" s="295" t="s">
        <v>977</v>
      </c>
      <c r="B9" s="296">
        <v>3204</v>
      </c>
      <c r="C9" s="296">
        <v>3184</v>
      </c>
    </row>
    <row r="10" spans="1:3" ht="15.75">
      <c r="A10" s="295" t="s">
        <v>978</v>
      </c>
      <c r="B10" s="296">
        <f>4891-400</f>
        <v>4491</v>
      </c>
      <c r="C10" s="296">
        <v>3112</v>
      </c>
    </row>
    <row r="11" spans="1:3" ht="78.599999999999994" customHeight="1">
      <c r="A11" s="409" t="s">
        <v>979</v>
      </c>
      <c r="B11" s="410"/>
      <c r="C11" s="410"/>
    </row>
  </sheetData>
  <mergeCells count="2">
    <mergeCell ref="A2:C2"/>
    <mergeCell ref="A11:C11"/>
  </mergeCells>
  <phoneticPr fontId="22" type="noConversion"/>
  <printOptions horizontalCentered="1"/>
  <pageMargins left="0.39370078740157483" right="0.39370078740157483" top="0.78740157480314965" bottom="0.78740157480314965"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dimension ref="A1:B18"/>
  <sheetViews>
    <sheetView workbookViewId="0">
      <selection activeCell="D1" sqref="D1:F1048576"/>
    </sheetView>
  </sheetViews>
  <sheetFormatPr defaultColWidth="18.25" defaultRowHeight="14.25"/>
  <cols>
    <col min="1" max="1" width="50.125" style="174" customWidth="1"/>
    <col min="2" max="2" width="35.125" style="174" customWidth="1"/>
    <col min="3" max="251" width="9.5" style="174" customWidth="1"/>
    <col min="252" max="252" width="39.375" style="174" customWidth="1"/>
    <col min="253" max="16384" width="18.25" style="174"/>
  </cols>
  <sheetData>
    <row r="1" spans="1:2" ht="15.75">
      <c r="A1" s="172" t="s">
        <v>261</v>
      </c>
      <c r="B1" s="173"/>
    </row>
    <row r="2" spans="1:2" ht="26.25">
      <c r="A2" s="411" t="s">
        <v>993</v>
      </c>
      <c r="B2" s="412"/>
    </row>
    <row r="3" spans="1:2">
      <c r="A3" s="173"/>
      <c r="B3" s="175" t="s">
        <v>127</v>
      </c>
    </row>
    <row r="4" spans="1:2" ht="15.75">
      <c r="A4" s="298" t="s">
        <v>981</v>
      </c>
      <c r="B4" s="299" t="s">
        <v>982</v>
      </c>
    </row>
    <row r="5" spans="1:2" ht="15.75">
      <c r="A5" s="300" t="s">
        <v>983</v>
      </c>
      <c r="B5" s="55">
        <f>SUM(B6:B11)</f>
        <v>1564951</v>
      </c>
    </row>
    <row r="6" spans="1:2" ht="15.75">
      <c r="A6" s="301" t="s">
        <v>211</v>
      </c>
      <c r="B6" s="302">
        <v>1324500</v>
      </c>
    </row>
    <row r="7" spans="1:2" ht="15.75">
      <c r="A7" s="301" t="s">
        <v>212</v>
      </c>
      <c r="B7" s="302">
        <v>170000</v>
      </c>
    </row>
    <row r="8" spans="1:2" ht="15.75">
      <c r="A8" s="301" t="s">
        <v>213</v>
      </c>
      <c r="B8" s="302">
        <v>5500</v>
      </c>
    </row>
    <row r="9" spans="1:2" ht="15.75">
      <c r="A9" s="303" t="s">
        <v>984</v>
      </c>
      <c r="B9" s="302">
        <v>16924</v>
      </c>
    </row>
    <row r="10" spans="1:2" ht="15.75">
      <c r="A10" s="304" t="s">
        <v>985</v>
      </c>
      <c r="B10" s="302">
        <v>47001</v>
      </c>
    </row>
    <row r="11" spans="1:2" ht="15.75">
      <c r="A11" s="304" t="s">
        <v>986</v>
      </c>
      <c r="B11" s="302">
        <v>1026</v>
      </c>
    </row>
    <row r="12" spans="1:2" ht="15.75">
      <c r="A12" s="300" t="s">
        <v>987</v>
      </c>
      <c r="B12" s="60">
        <f>SUM(B13:B14)</f>
        <v>26075</v>
      </c>
    </row>
    <row r="13" spans="1:2" ht="15.75">
      <c r="A13" s="301" t="s">
        <v>988</v>
      </c>
      <c r="B13" s="305">
        <v>19611</v>
      </c>
    </row>
    <row r="14" spans="1:2" ht="15.75">
      <c r="A14" s="301" t="s">
        <v>989</v>
      </c>
      <c r="B14" s="305">
        <v>6464</v>
      </c>
    </row>
    <row r="15" spans="1:2" ht="15.75">
      <c r="A15" s="306" t="s">
        <v>990</v>
      </c>
      <c r="B15" s="60">
        <v>269123.69999999995</v>
      </c>
    </row>
    <row r="16" spans="1:2" ht="15.75">
      <c r="A16" s="301" t="s">
        <v>991</v>
      </c>
      <c r="B16" s="60">
        <v>53000</v>
      </c>
    </row>
    <row r="17" spans="1:2" ht="15.75">
      <c r="A17" s="301" t="s">
        <v>992</v>
      </c>
      <c r="B17" s="60">
        <v>150000</v>
      </c>
    </row>
    <row r="18" spans="1:2" ht="15.75">
      <c r="A18" s="53" t="s">
        <v>62</v>
      </c>
      <c r="B18" s="60">
        <f>B5+B12+B15+B16+B17</f>
        <v>2063149.7</v>
      </c>
    </row>
  </sheetData>
  <mergeCells count="1">
    <mergeCell ref="A2:B2"/>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37.xml><?xml version="1.0" encoding="utf-8"?>
<worksheet xmlns="http://schemas.openxmlformats.org/spreadsheetml/2006/main" xmlns:r="http://schemas.openxmlformats.org/officeDocument/2006/relationships">
  <dimension ref="A1:B53"/>
  <sheetViews>
    <sheetView workbookViewId="0">
      <selection activeCell="A4" sqref="A4:XFD4"/>
    </sheetView>
  </sheetViews>
  <sheetFormatPr defaultColWidth="18.25" defaultRowHeight="14.25"/>
  <cols>
    <col min="1" max="1" width="46.375" style="174" customWidth="1"/>
    <col min="2" max="2" width="32.875" style="174" customWidth="1"/>
    <col min="3" max="251" width="9.5" style="174" customWidth="1"/>
    <col min="252" max="252" width="39.375" style="174" customWidth="1"/>
    <col min="253" max="16384" width="18.25" style="174"/>
  </cols>
  <sheetData>
    <row r="1" spans="1:2">
      <c r="A1" s="173" t="s">
        <v>262</v>
      </c>
      <c r="B1" s="173"/>
    </row>
    <row r="2" spans="1:2" ht="26.25">
      <c r="A2" s="411" t="s">
        <v>214</v>
      </c>
      <c r="B2" s="412"/>
    </row>
    <row r="3" spans="1:2">
      <c r="A3" s="173"/>
      <c r="B3" s="180" t="s">
        <v>1</v>
      </c>
    </row>
    <row r="4" spans="1:2">
      <c r="A4" s="176" t="s">
        <v>176</v>
      </c>
      <c r="B4" s="176" t="s">
        <v>171</v>
      </c>
    </row>
    <row r="5" spans="1:2" ht="15.75">
      <c r="A5" s="185" t="s">
        <v>319</v>
      </c>
      <c r="B5" s="177">
        <f>B6+B19+B26</f>
        <v>1848234</v>
      </c>
    </row>
    <row r="6" spans="1:2" ht="15.75">
      <c r="A6" s="185" t="s">
        <v>330</v>
      </c>
      <c r="B6" s="177">
        <f>B7+B9+B15+B17</f>
        <v>1823685</v>
      </c>
    </row>
    <row r="7" spans="1:2" ht="15.75">
      <c r="A7" s="181" t="s">
        <v>215</v>
      </c>
      <c r="B7" s="182">
        <v>16924</v>
      </c>
    </row>
    <row r="8" spans="1:2" ht="15.75">
      <c r="A8" s="223" t="s">
        <v>332</v>
      </c>
      <c r="B8" s="182">
        <v>16924</v>
      </c>
    </row>
    <row r="9" spans="1:2" ht="15.75">
      <c r="A9" s="181" t="s">
        <v>221</v>
      </c>
      <c r="B9" s="182">
        <v>47001</v>
      </c>
    </row>
    <row r="10" spans="1:2" ht="15.75">
      <c r="A10" s="181" t="s">
        <v>216</v>
      </c>
      <c r="B10" s="182">
        <v>4100</v>
      </c>
    </row>
    <row r="11" spans="1:2" ht="15.75">
      <c r="A11" s="181" t="s">
        <v>217</v>
      </c>
      <c r="B11" s="182">
        <v>1680</v>
      </c>
    </row>
    <row r="12" spans="1:2" ht="15.75">
      <c r="A12" s="181" t="s">
        <v>218</v>
      </c>
      <c r="B12" s="182">
        <v>6700</v>
      </c>
    </row>
    <row r="13" spans="1:2" ht="15.75">
      <c r="A13" s="181" t="s">
        <v>219</v>
      </c>
      <c r="B13" s="182">
        <v>7900</v>
      </c>
    </row>
    <row r="14" spans="1:2" ht="15.75">
      <c r="A14" s="181" t="s">
        <v>220</v>
      </c>
      <c r="B14" s="182">
        <v>6500</v>
      </c>
    </row>
    <row r="15" spans="1:2" ht="15.75">
      <c r="A15" s="181" t="s">
        <v>222</v>
      </c>
      <c r="B15" s="183">
        <v>170000</v>
      </c>
    </row>
    <row r="16" spans="1:2" ht="15.75">
      <c r="A16" s="223" t="s">
        <v>331</v>
      </c>
      <c r="B16" s="183">
        <v>170000</v>
      </c>
    </row>
    <row r="17" spans="1:2" ht="15.75">
      <c r="A17" s="181" t="s">
        <v>223</v>
      </c>
      <c r="B17" s="183">
        <v>1589760</v>
      </c>
    </row>
    <row r="18" spans="1:2" ht="15.75">
      <c r="A18" s="223" t="s">
        <v>331</v>
      </c>
      <c r="B18" s="183">
        <v>1589760</v>
      </c>
    </row>
    <row r="19" spans="1:2" ht="15.75">
      <c r="A19" s="223" t="s">
        <v>333</v>
      </c>
      <c r="B19" s="224">
        <v>493</v>
      </c>
    </row>
    <row r="20" spans="1:2" ht="15.75">
      <c r="A20" s="222" t="s">
        <v>74</v>
      </c>
      <c r="B20" s="183">
        <v>493</v>
      </c>
    </row>
    <row r="21" spans="1:2" ht="15.75">
      <c r="A21" s="222" t="s">
        <v>325</v>
      </c>
      <c r="B21" s="183">
        <v>493</v>
      </c>
    </row>
    <row r="22" spans="1:2" ht="15.75">
      <c r="A22" s="181" t="s">
        <v>1080</v>
      </c>
      <c r="B22" s="183">
        <v>6</v>
      </c>
    </row>
    <row r="23" spans="1:2" ht="15.75">
      <c r="A23" s="181" t="s">
        <v>217</v>
      </c>
      <c r="B23" s="183">
        <v>3</v>
      </c>
    </row>
    <row r="24" spans="1:2" ht="15.75">
      <c r="A24" s="181" t="s">
        <v>218</v>
      </c>
      <c r="B24" s="183">
        <v>3</v>
      </c>
    </row>
    <row r="25" spans="1:2" ht="15.75">
      <c r="A25" s="181" t="s">
        <v>219</v>
      </c>
      <c r="B25" s="183">
        <v>3</v>
      </c>
    </row>
    <row r="26" spans="1:2" ht="15.75">
      <c r="A26" s="225" t="s">
        <v>334</v>
      </c>
      <c r="B26" s="224">
        <f>B27+B44</f>
        <v>24056</v>
      </c>
    </row>
    <row r="27" spans="1:2" ht="15.75">
      <c r="A27" s="222" t="s">
        <v>71</v>
      </c>
      <c r="B27" s="184">
        <v>18292</v>
      </c>
    </row>
    <row r="28" spans="1:2" ht="15.75">
      <c r="A28" s="222" t="s">
        <v>326</v>
      </c>
      <c r="B28" s="184">
        <v>10582</v>
      </c>
    </row>
    <row r="29" spans="1:2" ht="15.75">
      <c r="A29" s="181" t="s">
        <v>216</v>
      </c>
      <c r="B29" s="184">
        <v>900</v>
      </c>
    </row>
    <row r="30" spans="1:2" ht="15.75">
      <c r="A30" s="181" t="s">
        <v>217</v>
      </c>
      <c r="B30" s="184">
        <v>767</v>
      </c>
    </row>
    <row r="31" spans="1:2" ht="15.75">
      <c r="A31" s="181" t="s">
        <v>218</v>
      </c>
      <c r="B31" s="184">
        <v>375</v>
      </c>
    </row>
    <row r="32" spans="1:2" ht="15.75">
      <c r="A32" s="181" t="s">
        <v>219</v>
      </c>
      <c r="B32" s="184">
        <v>374</v>
      </c>
    </row>
    <row r="33" spans="1:2" ht="15.75">
      <c r="A33" s="181" t="s">
        <v>220</v>
      </c>
      <c r="B33" s="184">
        <v>467</v>
      </c>
    </row>
    <row r="34" spans="1:2" ht="15.75">
      <c r="A34" s="181" t="s">
        <v>1081</v>
      </c>
      <c r="B34" s="184">
        <v>56</v>
      </c>
    </row>
    <row r="35" spans="1:2" ht="15.75">
      <c r="A35" s="181" t="s">
        <v>1082</v>
      </c>
      <c r="B35" s="184">
        <v>81</v>
      </c>
    </row>
    <row r="36" spans="1:2" ht="15.75">
      <c r="A36" s="222" t="s">
        <v>327</v>
      </c>
      <c r="B36" s="184">
        <v>7710</v>
      </c>
    </row>
    <row r="37" spans="1:2" ht="15.75">
      <c r="A37" s="181" t="s">
        <v>216</v>
      </c>
      <c r="B37" s="184">
        <v>300</v>
      </c>
    </row>
    <row r="38" spans="1:2" ht="15.75">
      <c r="A38" s="181" t="s">
        <v>217</v>
      </c>
      <c r="B38" s="184">
        <v>227</v>
      </c>
    </row>
    <row r="39" spans="1:2" ht="15.75">
      <c r="A39" s="181" t="s">
        <v>218</v>
      </c>
      <c r="B39" s="184">
        <v>120</v>
      </c>
    </row>
    <row r="40" spans="1:2" ht="15.75">
      <c r="A40" s="181" t="s">
        <v>219</v>
      </c>
      <c r="B40" s="184">
        <v>107</v>
      </c>
    </row>
    <row r="41" spans="1:2" ht="15.75">
      <c r="A41" s="181" t="s">
        <v>220</v>
      </c>
      <c r="B41" s="184">
        <v>125</v>
      </c>
    </row>
    <row r="42" spans="1:2" ht="15.75">
      <c r="A42" s="181" t="s">
        <v>1081</v>
      </c>
      <c r="B42" s="184">
        <v>130</v>
      </c>
    </row>
    <row r="43" spans="1:2" ht="15.75">
      <c r="A43" s="181" t="s">
        <v>1082</v>
      </c>
      <c r="B43" s="184">
        <v>20</v>
      </c>
    </row>
    <row r="44" spans="1:2" ht="15.75">
      <c r="A44" s="222" t="s">
        <v>72</v>
      </c>
      <c r="B44" s="184">
        <v>5764</v>
      </c>
    </row>
    <row r="45" spans="1:2" ht="15.75">
      <c r="A45" s="222" t="s">
        <v>328</v>
      </c>
      <c r="B45" s="184">
        <v>3000</v>
      </c>
    </row>
    <row r="46" spans="1:2" ht="15.75">
      <c r="A46" s="222" t="s">
        <v>329</v>
      </c>
      <c r="B46" s="184">
        <v>2764</v>
      </c>
    </row>
    <row r="47" spans="1:2" ht="15.75">
      <c r="A47" s="185" t="s">
        <v>224</v>
      </c>
      <c r="B47" s="177">
        <v>53000</v>
      </c>
    </row>
    <row r="48" spans="1:2" ht="15.75">
      <c r="A48" s="185" t="s">
        <v>1078</v>
      </c>
      <c r="B48" s="312">
        <v>34740</v>
      </c>
    </row>
    <row r="49" spans="1:2" ht="15.75">
      <c r="A49" s="185" t="s">
        <v>1079</v>
      </c>
      <c r="B49" s="186">
        <v>127176</v>
      </c>
    </row>
    <row r="50" spans="1:2">
      <c r="A50" s="311"/>
      <c r="B50" s="311"/>
    </row>
    <row r="51" spans="1:2">
      <c r="A51" s="311"/>
      <c r="B51" s="311"/>
    </row>
    <row r="52" spans="1:2">
      <c r="A52" s="311"/>
      <c r="B52" s="311"/>
    </row>
    <row r="53" spans="1:2" ht="15.75">
      <c r="A53" s="187" t="s">
        <v>63</v>
      </c>
      <c r="B53" s="178">
        <f>B5+B47+B49+B48</f>
        <v>2063150</v>
      </c>
    </row>
  </sheetData>
  <mergeCells count="1">
    <mergeCell ref="A2:B2"/>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38.xml><?xml version="1.0" encoding="utf-8"?>
<worksheet xmlns="http://schemas.openxmlformats.org/spreadsheetml/2006/main" xmlns:r="http://schemas.openxmlformats.org/officeDocument/2006/relationships">
  <dimension ref="A1:B13"/>
  <sheetViews>
    <sheetView zoomScaleSheetLayoutView="100" workbookViewId="0">
      <selection activeCell="D19" sqref="D19"/>
    </sheetView>
  </sheetViews>
  <sheetFormatPr defaultColWidth="7.625" defaultRowHeight="14.25"/>
  <cols>
    <col min="1" max="1" width="44.5" style="188" customWidth="1"/>
    <col min="2" max="2" width="29.625" style="188" customWidth="1"/>
    <col min="3" max="242" width="9" style="188" customWidth="1"/>
    <col min="243" max="243" width="35.75" style="188" bestFit="1" customWidth="1"/>
    <col min="244" max="244" width="4.75" style="188" bestFit="1" customWidth="1"/>
    <col min="245" max="250" width="7.625" style="188" customWidth="1"/>
    <col min="251" max="251" width="31.625" style="188" bestFit="1" customWidth="1"/>
    <col min="252" max="252" width="4.75" style="188" bestFit="1" customWidth="1"/>
    <col min="253" max="16384" width="7.625" style="188"/>
  </cols>
  <sheetData>
    <row r="1" spans="1:2">
      <c r="A1" s="188" t="s">
        <v>263</v>
      </c>
    </row>
    <row r="2" spans="1:2" s="189" customFormat="1" ht="25.5">
      <c r="A2" s="413" t="s">
        <v>1067</v>
      </c>
      <c r="B2" s="413"/>
    </row>
    <row r="3" spans="1:2" s="189" customFormat="1">
      <c r="A3" s="190"/>
      <c r="B3" s="191" t="s">
        <v>225</v>
      </c>
    </row>
    <row r="4" spans="1:2" ht="15.75">
      <c r="A4" s="192" t="s">
        <v>226</v>
      </c>
      <c r="B4" s="83" t="s">
        <v>1043</v>
      </c>
    </row>
    <row r="5" spans="1:2" ht="15.75">
      <c r="A5" s="193" t="s">
        <v>227</v>
      </c>
      <c r="B5" s="162">
        <v>44401</v>
      </c>
    </row>
    <row r="6" spans="1:2" ht="15.75">
      <c r="A6" s="193" t="s">
        <v>228</v>
      </c>
      <c r="B6" s="162"/>
    </row>
    <row r="7" spans="1:2" ht="15.75">
      <c r="A7" s="193" t="s">
        <v>229</v>
      </c>
      <c r="B7" s="162"/>
    </row>
    <row r="8" spans="1:2" ht="15.75">
      <c r="A8" s="193" t="s">
        <v>230</v>
      </c>
      <c r="B8" s="162"/>
    </row>
    <row r="9" spans="1:2" ht="15.75">
      <c r="A9" s="194" t="s">
        <v>231</v>
      </c>
      <c r="B9" s="162"/>
    </row>
    <row r="10" spans="1:2" ht="15.75">
      <c r="A10" s="194" t="s">
        <v>232</v>
      </c>
      <c r="B10" s="162"/>
    </row>
    <row r="11" spans="1:2" ht="15.75">
      <c r="A11" s="195" t="s">
        <v>233</v>
      </c>
      <c r="B11" s="162">
        <v>44401</v>
      </c>
    </row>
    <row r="12" spans="1:2" ht="15.75">
      <c r="A12" s="194" t="s">
        <v>234</v>
      </c>
      <c r="B12" s="162"/>
    </row>
    <row r="13" spans="1:2" ht="15.75">
      <c r="A13" s="195" t="s">
        <v>235</v>
      </c>
      <c r="B13" s="162">
        <v>44401</v>
      </c>
    </row>
  </sheetData>
  <mergeCells count="1">
    <mergeCell ref="A2:B2"/>
  </mergeCells>
  <phoneticPr fontId="22" type="noConversion"/>
  <printOptions horizontalCentered="1"/>
  <pageMargins left="0.55118110236220474" right="0.35433070866141736" top="0.78740157480314965" bottom="0.78740157480314965"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dimension ref="A1:B15"/>
  <sheetViews>
    <sheetView zoomScaleSheetLayoutView="100" workbookViewId="0">
      <selection activeCell="D5" sqref="D5"/>
    </sheetView>
  </sheetViews>
  <sheetFormatPr defaultColWidth="7.625" defaultRowHeight="15.75"/>
  <cols>
    <col min="1" max="1" width="41.875" style="32" customWidth="1"/>
    <col min="2" max="2" width="31.375" style="32" customWidth="1"/>
    <col min="3" max="242" width="9" style="32" customWidth="1"/>
    <col min="243" max="243" width="35.75" style="32" bestFit="1" customWidth="1"/>
    <col min="244" max="244" width="4.75" style="32" bestFit="1" customWidth="1"/>
    <col min="245" max="250" width="7.625" style="32" customWidth="1"/>
    <col min="251" max="251" width="31.625" style="32" bestFit="1" customWidth="1"/>
    <col min="252" max="252" width="4.75" style="32" bestFit="1" customWidth="1"/>
    <col min="253" max="16384" width="7.625" style="32"/>
  </cols>
  <sheetData>
    <row r="1" spans="1:2">
      <c r="A1" s="3" t="s">
        <v>264</v>
      </c>
    </row>
    <row r="2" spans="1:2" s="196" customFormat="1" ht="26.25">
      <c r="A2" s="413" t="s">
        <v>1066</v>
      </c>
      <c r="B2" s="414"/>
    </row>
    <row r="3" spans="1:2" s="196" customFormat="1">
      <c r="B3" s="197" t="s">
        <v>236</v>
      </c>
    </row>
    <row r="4" spans="1:2">
      <c r="A4" s="83" t="s">
        <v>237</v>
      </c>
      <c r="B4" s="83" t="s">
        <v>1043</v>
      </c>
    </row>
    <row r="5" spans="1:2">
      <c r="A5" s="198" t="s">
        <v>238</v>
      </c>
      <c r="B5" s="199"/>
    </row>
    <row r="6" spans="1:2">
      <c r="A6" s="199" t="s">
        <v>239</v>
      </c>
      <c r="B6" s="199">
        <v>24973</v>
      </c>
    </row>
    <row r="7" spans="1:2">
      <c r="A7" s="199" t="s">
        <v>240</v>
      </c>
      <c r="B7" s="199">
        <v>12000</v>
      </c>
    </row>
    <row r="8" spans="1:2">
      <c r="A8" s="199" t="s">
        <v>241</v>
      </c>
      <c r="B8" s="199"/>
    </row>
    <row r="9" spans="1:2">
      <c r="A9" s="199" t="s">
        <v>242</v>
      </c>
      <c r="B9" s="199">
        <v>7128</v>
      </c>
    </row>
    <row r="10" spans="1:2">
      <c r="A10" s="200" t="s">
        <v>243</v>
      </c>
      <c r="B10" s="162"/>
    </row>
    <row r="11" spans="1:2">
      <c r="A11" s="199" t="s">
        <v>244</v>
      </c>
      <c r="B11" s="199">
        <v>300</v>
      </c>
    </row>
    <row r="12" spans="1:2">
      <c r="A12" s="162" t="s">
        <v>245</v>
      </c>
      <c r="B12" s="199">
        <f>SUM(B5:B11)</f>
        <v>44401</v>
      </c>
    </row>
    <row r="13" spans="1:2">
      <c r="A13" s="199" t="s">
        <v>246</v>
      </c>
      <c r="B13" s="199"/>
    </row>
    <row r="14" spans="1:2">
      <c r="A14" s="162" t="s">
        <v>247</v>
      </c>
      <c r="B14" s="199">
        <f>B12+B13</f>
        <v>44401</v>
      </c>
    </row>
    <row r="15" spans="1:2">
      <c r="A15" s="196"/>
      <c r="B15" s="196"/>
    </row>
  </sheetData>
  <mergeCells count="1">
    <mergeCell ref="A2:B2"/>
  </mergeCells>
  <phoneticPr fontId="22" type="noConversion"/>
  <printOptions horizontalCentered="1"/>
  <pageMargins left="0.55118110236220474" right="0.35433070866141736"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B23"/>
  <sheetViews>
    <sheetView workbookViewId="0">
      <selection activeCell="A2" sqref="A2:B2"/>
    </sheetView>
  </sheetViews>
  <sheetFormatPr defaultColWidth="10.5" defaultRowHeight="14.25"/>
  <cols>
    <col min="1" max="1" width="53.375" style="3" customWidth="1"/>
    <col min="2" max="2" width="34.75" style="3" customWidth="1"/>
    <col min="3" max="248" width="9.5" style="3" customWidth="1"/>
    <col min="249" max="249" width="32.375" style="3" customWidth="1"/>
    <col min="250" max="252" width="10.5" style="3" customWidth="1"/>
    <col min="253" max="253" width="32.375" style="3" customWidth="1"/>
    <col min="254" max="16384" width="10.5" style="3"/>
  </cols>
  <sheetData>
    <row r="1" spans="1:2" ht="18" customHeight="1">
      <c r="A1" s="20" t="s">
        <v>94</v>
      </c>
      <c r="B1" s="2"/>
    </row>
    <row r="2" spans="1:2" s="5" customFormat="1" ht="26.25">
      <c r="A2" s="359" t="s">
        <v>398</v>
      </c>
      <c r="B2" s="360"/>
    </row>
    <row r="3" spans="1:2" ht="18" customHeight="1">
      <c r="A3" s="361" t="s">
        <v>1</v>
      </c>
      <c r="B3" s="361"/>
    </row>
    <row r="4" spans="1:2" ht="18" customHeight="1">
      <c r="A4" s="362" t="s">
        <v>3</v>
      </c>
      <c r="B4" s="363" t="s">
        <v>341</v>
      </c>
    </row>
    <row r="5" spans="1:2" ht="18" customHeight="1">
      <c r="A5" s="364"/>
      <c r="B5" s="364"/>
    </row>
    <row r="6" spans="1:2" ht="18" customHeight="1">
      <c r="A6" s="37" t="s">
        <v>5</v>
      </c>
      <c r="B6" s="38">
        <f>SUM(B7:B23)</f>
        <v>9893458</v>
      </c>
    </row>
    <row r="7" spans="1:2" ht="18" customHeight="1">
      <c r="A7" s="44" t="s">
        <v>381</v>
      </c>
      <c r="B7" s="41">
        <v>789437</v>
      </c>
    </row>
    <row r="8" spans="1:2" ht="18" customHeight="1">
      <c r="A8" s="44" t="s">
        <v>382</v>
      </c>
      <c r="B8" s="41">
        <v>624265</v>
      </c>
    </row>
    <row r="9" spans="1:2" ht="18" customHeight="1">
      <c r="A9" s="44" t="s">
        <v>383</v>
      </c>
      <c r="B9" s="41">
        <v>1565087</v>
      </c>
    </row>
    <row r="10" spans="1:2" ht="18" customHeight="1">
      <c r="A10" s="44" t="s">
        <v>384</v>
      </c>
      <c r="B10" s="41">
        <v>420367</v>
      </c>
    </row>
    <row r="11" spans="1:2" ht="18" customHeight="1">
      <c r="A11" s="44" t="s">
        <v>385</v>
      </c>
      <c r="B11" s="41">
        <v>132442</v>
      </c>
    </row>
    <row r="12" spans="1:2" ht="18" customHeight="1">
      <c r="A12" s="45" t="s">
        <v>386</v>
      </c>
      <c r="B12" s="41">
        <v>729884</v>
      </c>
    </row>
    <row r="13" spans="1:2" ht="18" customHeight="1">
      <c r="A13" s="45" t="s">
        <v>387</v>
      </c>
      <c r="B13" s="41">
        <v>589875</v>
      </c>
    </row>
    <row r="14" spans="1:2" ht="18" customHeight="1">
      <c r="A14" s="44" t="s">
        <v>388</v>
      </c>
      <c r="B14" s="41">
        <v>398780</v>
      </c>
    </row>
    <row r="15" spans="1:2" ht="18" customHeight="1">
      <c r="A15" s="44" t="s">
        <v>389</v>
      </c>
      <c r="B15" s="41">
        <v>2856955</v>
      </c>
    </row>
    <row r="16" spans="1:2" ht="18" customHeight="1">
      <c r="A16" s="44" t="s">
        <v>390</v>
      </c>
      <c r="B16" s="41">
        <v>437057</v>
      </c>
    </row>
    <row r="17" spans="1:2" ht="18" customHeight="1">
      <c r="A17" s="44" t="s">
        <v>391</v>
      </c>
      <c r="B17" s="41">
        <v>346451</v>
      </c>
    </row>
    <row r="18" spans="1:2" ht="18" customHeight="1">
      <c r="A18" s="44" t="s">
        <v>392</v>
      </c>
      <c r="B18" s="41">
        <v>430993</v>
      </c>
    </row>
    <row r="19" spans="1:2" ht="18" customHeight="1">
      <c r="A19" s="44" t="s">
        <v>393</v>
      </c>
      <c r="B19" s="41">
        <v>126911</v>
      </c>
    </row>
    <row r="20" spans="1:2" ht="18" customHeight="1">
      <c r="A20" s="44" t="s">
        <v>394</v>
      </c>
      <c r="B20" s="41">
        <v>52654</v>
      </c>
    </row>
    <row r="21" spans="1:2" ht="18" customHeight="1">
      <c r="A21" s="44" t="s">
        <v>395</v>
      </c>
      <c r="B21" s="41">
        <v>194250</v>
      </c>
    </row>
    <row r="22" spans="1:2" ht="15.75">
      <c r="A22" s="44" t="s">
        <v>396</v>
      </c>
      <c r="B22" s="41">
        <v>109284</v>
      </c>
    </row>
    <row r="23" spans="1:2" ht="15.75">
      <c r="A23" s="44" t="s">
        <v>397</v>
      </c>
      <c r="B23" s="41">
        <v>88766</v>
      </c>
    </row>
  </sheetData>
  <mergeCells count="4">
    <mergeCell ref="A2:B2"/>
    <mergeCell ref="A3:B3"/>
    <mergeCell ref="A4:A5"/>
    <mergeCell ref="B4:B5"/>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40.xml><?xml version="1.0" encoding="utf-8"?>
<worksheet xmlns="http://schemas.openxmlformats.org/spreadsheetml/2006/main" xmlns:r="http://schemas.openxmlformats.org/officeDocument/2006/relationships">
  <dimension ref="A1:D16"/>
  <sheetViews>
    <sheetView workbookViewId="0">
      <selection activeCell="C9" sqref="C9"/>
    </sheetView>
  </sheetViews>
  <sheetFormatPr defaultColWidth="22.625" defaultRowHeight="14.25"/>
  <cols>
    <col min="1" max="1" width="43.125" style="174" customWidth="1"/>
    <col min="2" max="2" width="37.5" style="174" customWidth="1"/>
    <col min="3" max="254" width="9.5" style="174" customWidth="1"/>
    <col min="255" max="255" width="39.375" style="174" customWidth="1"/>
    <col min="256" max="16384" width="22.625" style="174"/>
  </cols>
  <sheetData>
    <row r="1" spans="1:4" ht="18" customHeight="1">
      <c r="A1" s="415" t="s">
        <v>265</v>
      </c>
      <c r="B1" s="415"/>
      <c r="C1" s="201"/>
    </row>
    <row r="2" spans="1:4" ht="56.25" customHeight="1">
      <c r="A2" s="411" t="s">
        <v>1068</v>
      </c>
      <c r="B2" s="412"/>
      <c r="C2" s="201"/>
    </row>
    <row r="3" spans="1:4" ht="18" customHeight="1">
      <c r="A3" s="173"/>
      <c r="B3" s="175" t="s">
        <v>1</v>
      </c>
      <c r="C3" s="201"/>
    </row>
    <row r="4" spans="1:4" ht="19.5" customHeight="1">
      <c r="A4" s="179" t="s">
        <v>56</v>
      </c>
      <c r="B4" s="179" t="s">
        <v>1070</v>
      </c>
      <c r="C4" s="201"/>
    </row>
    <row r="5" spans="1:4" ht="19.5" customHeight="1">
      <c r="A5" s="202" t="s">
        <v>82</v>
      </c>
      <c r="B5" s="177">
        <v>3653055</v>
      </c>
      <c r="C5" s="201"/>
    </row>
    <row r="6" spans="1:4" ht="19.5" customHeight="1">
      <c r="A6" s="203" t="s">
        <v>84</v>
      </c>
      <c r="B6" s="182">
        <v>1918145</v>
      </c>
      <c r="C6" s="201"/>
    </row>
    <row r="7" spans="1:4" ht="19.5" customHeight="1">
      <c r="A7" s="203" t="s">
        <v>85</v>
      </c>
      <c r="B7" s="182">
        <v>394402</v>
      </c>
      <c r="C7" s="201"/>
    </row>
    <row r="8" spans="1:4" ht="19.5" customHeight="1">
      <c r="A8" s="204" t="s">
        <v>1071</v>
      </c>
      <c r="B8" s="182">
        <v>236924</v>
      </c>
      <c r="C8" s="201"/>
    </row>
    <row r="9" spans="1:4" ht="19.5" customHeight="1">
      <c r="A9" s="203" t="s">
        <v>87</v>
      </c>
      <c r="B9" s="182">
        <v>746325</v>
      </c>
      <c r="C9" s="201"/>
    </row>
    <row r="10" spans="1:4" ht="19.5" customHeight="1">
      <c r="A10" s="204" t="s">
        <v>1072</v>
      </c>
      <c r="B10" s="182">
        <v>116221</v>
      </c>
      <c r="C10" s="201"/>
    </row>
    <row r="11" spans="1:4" ht="19.5" customHeight="1">
      <c r="A11" s="204" t="s">
        <v>1073</v>
      </c>
      <c r="B11" s="182">
        <v>72932</v>
      </c>
      <c r="C11" s="201"/>
    </row>
    <row r="12" spans="1:4" ht="19.5" customHeight="1">
      <c r="A12" s="204" t="s">
        <v>1074</v>
      </c>
      <c r="B12" s="182">
        <v>82585</v>
      </c>
      <c r="C12" s="201"/>
    </row>
    <row r="13" spans="1:4" ht="19.5" customHeight="1">
      <c r="A13" s="204" t="s">
        <v>1075</v>
      </c>
      <c r="B13" s="182">
        <v>85521</v>
      </c>
      <c r="C13" s="201"/>
    </row>
    <row r="14" spans="1:4" ht="19.5" customHeight="1">
      <c r="A14" s="310" t="s">
        <v>92</v>
      </c>
      <c r="B14" s="177">
        <v>124189</v>
      </c>
      <c r="C14" s="201"/>
    </row>
    <row r="15" spans="1:4" ht="19.5" customHeight="1">
      <c r="A15" s="179" t="s">
        <v>62</v>
      </c>
      <c r="B15" s="309">
        <v>3777244</v>
      </c>
      <c r="C15" s="307"/>
      <c r="D15" s="307"/>
    </row>
    <row r="16" spans="1:4" s="205" customFormat="1" ht="36" customHeight="1">
      <c r="A16" s="416" t="s">
        <v>1076</v>
      </c>
      <c r="B16" s="416"/>
      <c r="C16" s="308"/>
      <c r="D16" s="308"/>
    </row>
  </sheetData>
  <mergeCells count="3">
    <mergeCell ref="A1:B1"/>
    <mergeCell ref="A2:B2"/>
    <mergeCell ref="A16:B16"/>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41.xml><?xml version="1.0" encoding="utf-8"?>
<worksheet xmlns="http://schemas.openxmlformats.org/spreadsheetml/2006/main" xmlns:r="http://schemas.openxmlformats.org/officeDocument/2006/relationships">
  <dimension ref="A1:C16"/>
  <sheetViews>
    <sheetView workbookViewId="0">
      <selection activeCell="D10" sqref="D10"/>
    </sheetView>
  </sheetViews>
  <sheetFormatPr defaultColWidth="22.625" defaultRowHeight="14.25"/>
  <cols>
    <col min="1" max="1" width="46.875" style="174" customWidth="1"/>
    <col min="2" max="2" width="32.5" style="174" customWidth="1"/>
    <col min="3" max="254" width="9.5" style="174" customWidth="1"/>
    <col min="255" max="255" width="39.375" style="174" customWidth="1"/>
    <col min="256" max="16384" width="22.625" style="174"/>
  </cols>
  <sheetData>
    <row r="1" spans="1:3" ht="18" customHeight="1">
      <c r="A1" s="173" t="s">
        <v>266</v>
      </c>
      <c r="B1" s="175"/>
      <c r="C1" s="201"/>
    </row>
    <row r="2" spans="1:3" ht="51.75" customHeight="1">
      <c r="A2" s="411" t="s">
        <v>1069</v>
      </c>
      <c r="B2" s="411"/>
      <c r="C2" s="201"/>
    </row>
    <row r="3" spans="1:3" ht="18" customHeight="1">
      <c r="A3" s="173"/>
      <c r="B3" s="175" t="s">
        <v>1</v>
      </c>
      <c r="C3" s="201"/>
    </row>
    <row r="4" spans="1:3" ht="19.5" customHeight="1">
      <c r="A4" s="179" t="s">
        <v>57</v>
      </c>
      <c r="B4" s="206" t="s">
        <v>1070</v>
      </c>
      <c r="C4" s="201"/>
    </row>
    <row r="5" spans="1:3" ht="19.5" customHeight="1">
      <c r="A5" s="202" t="s">
        <v>83</v>
      </c>
      <c r="B5" s="177">
        <v>3765265</v>
      </c>
      <c r="C5" s="201"/>
    </row>
    <row r="6" spans="1:3" ht="19.5" customHeight="1">
      <c r="A6" s="203" t="s">
        <v>84</v>
      </c>
      <c r="B6" s="182">
        <v>1945120</v>
      </c>
      <c r="C6" s="201"/>
    </row>
    <row r="7" spans="1:3" ht="19.5" customHeight="1">
      <c r="A7" s="203" t="s">
        <v>85</v>
      </c>
      <c r="B7" s="182">
        <v>394402</v>
      </c>
      <c r="C7" s="201"/>
    </row>
    <row r="8" spans="1:3" ht="19.5" customHeight="1">
      <c r="A8" s="204" t="s">
        <v>1071</v>
      </c>
      <c r="B8" s="182">
        <v>234997</v>
      </c>
      <c r="C8" s="201"/>
    </row>
    <row r="9" spans="1:3" ht="19.5" customHeight="1">
      <c r="A9" s="203" t="s">
        <v>87</v>
      </c>
      <c r="B9" s="182">
        <v>807688</v>
      </c>
      <c r="C9" s="201"/>
    </row>
    <row r="10" spans="1:3" ht="19.5" customHeight="1">
      <c r="A10" s="204" t="s">
        <v>1072</v>
      </c>
      <c r="B10" s="182">
        <v>110100</v>
      </c>
      <c r="C10" s="201"/>
    </row>
    <row r="11" spans="1:3" ht="19.5" customHeight="1">
      <c r="A11" s="204" t="s">
        <v>1073</v>
      </c>
      <c r="B11" s="182">
        <v>69001</v>
      </c>
      <c r="C11" s="201"/>
    </row>
    <row r="12" spans="1:3" ht="19.5" customHeight="1">
      <c r="A12" s="204" t="s">
        <v>1074</v>
      </c>
      <c r="B12" s="182">
        <v>118436</v>
      </c>
      <c r="C12" s="201"/>
    </row>
    <row r="13" spans="1:3" ht="19.5" customHeight="1">
      <c r="A13" s="204" t="s">
        <v>1075</v>
      </c>
      <c r="B13" s="182">
        <v>85521</v>
      </c>
      <c r="C13" s="201"/>
    </row>
    <row r="14" spans="1:3" ht="19.5" customHeight="1">
      <c r="A14" s="207" t="s">
        <v>1077</v>
      </c>
      <c r="B14" s="177">
        <v>11979</v>
      </c>
      <c r="C14" s="201"/>
    </row>
    <row r="15" spans="1:3" ht="19.5" customHeight="1">
      <c r="A15" s="187" t="s">
        <v>63</v>
      </c>
      <c r="B15" s="178">
        <v>3777244</v>
      </c>
    </row>
    <row r="16" spans="1:3" s="205" customFormat="1" ht="21.6" customHeight="1">
      <c r="A16" s="417"/>
      <c r="B16" s="417"/>
    </row>
  </sheetData>
  <mergeCells count="2">
    <mergeCell ref="A2:B2"/>
    <mergeCell ref="A16:B16"/>
  </mergeCells>
  <phoneticPr fontId="2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dimension ref="A1:F14"/>
  <sheetViews>
    <sheetView workbookViewId="0">
      <selection activeCell="A19" sqref="A19"/>
    </sheetView>
  </sheetViews>
  <sheetFormatPr defaultRowHeight="13.5"/>
  <cols>
    <col min="1" max="1" width="54.25" customWidth="1"/>
    <col min="2" max="2" width="27.125" customWidth="1"/>
  </cols>
  <sheetData>
    <row r="1" spans="1:6">
      <c r="A1" t="s">
        <v>95</v>
      </c>
    </row>
    <row r="2" spans="1:6" ht="26.25">
      <c r="A2" s="359" t="s">
        <v>400</v>
      </c>
      <c r="B2" s="359"/>
      <c r="C2" s="21"/>
      <c r="D2" s="21"/>
    </row>
    <row r="3" spans="1:6" ht="26.25">
      <c r="A3" s="6"/>
      <c r="B3" s="22" t="s">
        <v>96</v>
      </c>
      <c r="C3" s="21"/>
      <c r="D3" s="21"/>
    </row>
    <row r="4" spans="1:6" ht="25.5" customHeight="1">
      <c r="A4" s="46" t="s">
        <v>117</v>
      </c>
      <c r="B4" s="229" t="s">
        <v>399</v>
      </c>
      <c r="C4" s="21"/>
      <c r="D4" s="21"/>
    </row>
    <row r="5" spans="1:6" ht="25.5" customHeight="1">
      <c r="A5" s="47" t="s">
        <v>119</v>
      </c>
      <c r="B5" s="48">
        <f>SUM(B6:B14)</f>
        <v>5641726</v>
      </c>
    </row>
    <row r="6" spans="1:6" ht="25.5" customHeight="1">
      <c r="A6" s="49" t="s">
        <v>37</v>
      </c>
      <c r="B6" s="50">
        <v>4847</v>
      </c>
      <c r="F6" s="36"/>
    </row>
    <row r="7" spans="1:6" ht="25.5" customHeight="1">
      <c r="A7" s="49" t="s">
        <v>38</v>
      </c>
      <c r="B7" s="50">
        <v>3239</v>
      </c>
    </row>
    <row r="8" spans="1:6" ht="25.5" customHeight="1">
      <c r="A8" s="49" t="s">
        <v>39</v>
      </c>
      <c r="B8" s="50">
        <v>10525</v>
      </c>
    </row>
    <row r="9" spans="1:6" ht="25.5" customHeight="1">
      <c r="A9" s="49" t="s">
        <v>40</v>
      </c>
      <c r="B9" s="50">
        <v>263669</v>
      </c>
    </row>
    <row r="10" spans="1:6" ht="25.5" customHeight="1">
      <c r="A10" s="49" t="s">
        <v>41</v>
      </c>
      <c r="B10" s="50">
        <v>9976</v>
      </c>
    </row>
    <row r="11" spans="1:6" ht="25.5" customHeight="1">
      <c r="A11" s="49" t="s">
        <v>42</v>
      </c>
      <c r="B11" s="50">
        <v>5140178</v>
      </c>
    </row>
    <row r="12" spans="1:6" ht="25.5" customHeight="1">
      <c r="A12" s="49" t="s">
        <v>43</v>
      </c>
      <c r="B12" s="50">
        <v>142181</v>
      </c>
    </row>
    <row r="13" spans="1:6" ht="25.5" customHeight="1">
      <c r="A13" s="49" t="s">
        <v>44</v>
      </c>
      <c r="B13" s="50">
        <v>67111</v>
      </c>
    </row>
    <row r="14" spans="1:6" ht="25.5" customHeight="1">
      <c r="A14" s="49" t="s">
        <v>45</v>
      </c>
      <c r="B14" s="50">
        <v>0</v>
      </c>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D14"/>
  <sheetViews>
    <sheetView workbookViewId="0">
      <selection activeCell="B18" sqref="B18"/>
    </sheetView>
  </sheetViews>
  <sheetFormatPr defaultRowHeight="13.5"/>
  <cols>
    <col min="1" max="1" width="45" customWidth="1"/>
    <col min="2" max="2" width="31.75" customWidth="1"/>
  </cols>
  <sheetData>
    <row r="1" spans="1:4">
      <c r="A1" t="s">
        <v>97</v>
      </c>
    </row>
    <row r="2" spans="1:4" ht="26.25">
      <c r="A2" s="359" t="s">
        <v>1179</v>
      </c>
      <c r="B2" s="359"/>
      <c r="C2" s="21"/>
      <c r="D2" s="21"/>
    </row>
    <row r="3" spans="1:4" ht="26.25">
      <c r="A3" s="6"/>
      <c r="B3" s="23" t="s">
        <v>96</v>
      </c>
      <c r="C3" s="4"/>
      <c r="D3" s="4"/>
    </row>
    <row r="4" spans="1:4" ht="18.75" customHeight="1">
      <c r="A4" s="46" t="s">
        <v>120</v>
      </c>
      <c r="B4" s="229" t="s">
        <v>399</v>
      </c>
      <c r="C4" s="30"/>
      <c r="D4" s="30"/>
    </row>
    <row r="5" spans="1:4" ht="18.75" customHeight="1">
      <c r="A5" s="51" t="s">
        <v>46</v>
      </c>
      <c r="B5" s="48">
        <f>SUM(B6:B14)</f>
        <v>6197320</v>
      </c>
    </row>
    <row r="6" spans="1:4" ht="18.75" customHeight="1">
      <c r="A6" s="52" t="s">
        <v>47</v>
      </c>
      <c r="B6" s="50">
        <v>506</v>
      </c>
    </row>
    <row r="7" spans="1:4" ht="18.75" customHeight="1">
      <c r="A7" s="52" t="s">
        <v>48</v>
      </c>
      <c r="B7" s="50">
        <v>3251</v>
      </c>
    </row>
    <row r="8" spans="1:4" ht="18.75" customHeight="1">
      <c r="A8" s="52" t="s">
        <v>49</v>
      </c>
      <c r="B8" s="50">
        <v>6024452</v>
      </c>
    </row>
    <row r="9" spans="1:4" ht="18.75" customHeight="1">
      <c r="A9" s="52" t="s">
        <v>50</v>
      </c>
      <c r="B9" s="50">
        <v>18679</v>
      </c>
    </row>
    <row r="10" spans="1:4" ht="18.75" customHeight="1">
      <c r="A10" s="52" t="s">
        <v>51</v>
      </c>
      <c r="B10" s="50">
        <v>646</v>
      </c>
    </row>
    <row r="11" spans="1:4" ht="18.75" customHeight="1">
      <c r="A11" s="52" t="s">
        <v>52</v>
      </c>
      <c r="B11" s="50">
        <v>21</v>
      </c>
    </row>
    <row r="12" spans="1:4" ht="18.75" customHeight="1">
      <c r="A12" s="52" t="s">
        <v>53</v>
      </c>
      <c r="B12" s="50">
        <v>47491</v>
      </c>
    </row>
    <row r="13" spans="1:4" ht="18.75" customHeight="1">
      <c r="A13" s="52" t="s">
        <v>54</v>
      </c>
      <c r="B13" s="50">
        <v>100879</v>
      </c>
    </row>
    <row r="14" spans="1:4" ht="18.75" customHeight="1">
      <c r="A14" s="52" t="s">
        <v>55</v>
      </c>
      <c r="B14" s="50">
        <v>1395</v>
      </c>
    </row>
  </sheetData>
  <mergeCells count="1">
    <mergeCell ref="A2:B2"/>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B18"/>
  <sheetViews>
    <sheetView workbookViewId="0">
      <selection activeCell="H15" sqref="H15"/>
    </sheetView>
  </sheetViews>
  <sheetFormatPr defaultRowHeight="13.5"/>
  <cols>
    <col min="1" max="1" width="59.75" customWidth="1"/>
    <col min="2" max="2" width="20" customWidth="1"/>
  </cols>
  <sheetData>
    <row r="1" spans="1:2">
      <c r="A1" t="s">
        <v>98</v>
      </c>
    </row>
    <row r="2" spans="1:2" ht="26.25">
      <c r="A2" s="359" t="s">
        <v>476</v>
      </c>
      <c r="B2" s="359"/>
    </row>
    <row r="3" spans="1:2" ht="26.25">
      <c r="A3" s="6"/>
      <c r="B3" s="22" t="s">
        <v>96</v>
      </c>
    </row>
    <row r="4" spans="1:2" ht="24" customHeight="1">
      <c r="A4" s="46" t="s">
        <v>117</v>
      </c>
      <c r="B4" s="46" t="s">
        <v>118</v>
      </c>
    </row>
    <row r="5" spans="1:2" ht="18.75" customHeight="1">
      <c r="A5" s="48" t="s">
        <v>121</v>
      </c>
      <c r="B5" s="249">
        <f>B6+B11+B13+B15+B17+B18</f>
        <v>528008.94999999995</v>
      </c>
    </row>
    <row r="6" spans="1:2" ht="18.75" customHeight="1">
      <c r="A6" s="246" t="s">
        <v>135</v>
      </c>
      <c r="B6" s="247">
        <v>72892.5</v>
      </c>
    </row>
    <row r="7" spans="1:2" ht="18.75" customHeight="1">
      <c r="A7" s="248" t="s">
        <v>477</v>
      </c>
      <c r="B7" s="247">
        <v>12049</v>
      </c>
    </row>
    <row r="8" spans="1:2" ht="18.75" customHeight="1">
      <c r="A8" s="248" t="s">
        <v>478</v>
      </c>
      <c r="B8" s="247">
        <v>1552</v>
      </c>
    </row>
    <row r="9" spans="1:2" ht="18.75" customHeight="1">
      <c r="A9" s="248" t="s">
        <v>479</v>
      </c>
      <c r="B9" s="247">
        <v>21278</v>
      </c>
    </row>
    <row r="10" spans="1:2" ht="18.75" customHeight="1">
      <c r="A10" s="248" t="s">
        <v>480</v>
      </c>
      <c r="B10" s="247">
        <v>38013.5</v>
      </c>
    </row>
    <row r="11" spans="1:2" ht="18.75" customHeight="1">
      <c r="A11" s="246" t="s">
        <v>136</v>
      </c>
      <c r="B11" s="247">
        <v>6200</v>
      </c>
    </row>
    <row r="12" spans="1:2" ht="18.75" customHeight="1">
      <c r="A12" s="248" t="s">
        <v>481</v>
      </c>
      <c r="B12" s="247">
        <v>6200</v>
      </c>
    </row>
    <row r="13" spans="1:2" ht="18.75" customHeight="1">
      <c r="A13" s="246" t="s">
        <v>137</v>
      </c>
      <c r="B13" s="247">
        <v>9813</v>
      </c>
    </row>
    <row r="14" spans="1:2" ht="18.75" customHeight="1">
      <c r="A14" s="248" t="s">
        <v>482</v>
      </c>
      <c r="B14" s="247">
        <v>9813</v>
      </c>
    </row>
    <row r="15" spans="1:2" ht="18.75" customHeight="1">
      <c r="A15" s="246" t="s">
        <v>138</v>
      </c>
      <c r="B15" s="247">
        <v>1417</v>
      </c>
    </row>
    <row r="16" spans="1:2" ht="18.75" customHeight="1">
      <c r="A16" s="248" t="s">
        <v>483</v>
      </c>
      <c r="B16" s="247">
        <v>1417</v>
      </c>
    </row>
    <row r="17" spans="1:2" ht="18.75" customHeight="1">
      <c r="A17" s="246" t="s">
        <v>484</v>
      </c>
      <c r="B17" s="247">
        <f>7495+420767.45</f>
        <v>428262.45</v>
      </c>
    </row>
    <row r="18" spans="1:2" ht="18.75" customHeight="1">
      <c r="A18" s="246" t="s">
        <v>495</v>
      </c>
      <c r="B18" s="247">
        <v>9424</v>
      </c>
    </row>
  </sheetData>
  <mergeCells count="1">
    <mergeCell ref="A2:B2"/>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B20"/>
  <sheetViews>
    <sheetView workbookViewId="0">
      <selection activeCell="H15" sqref="H15"/>
    </sheetView>
  </sheetViews>
  <sheetFormatPr defaultRowHeight="13.5"/>
  <cols>
    <col min="1" max="1" width="61.25" customWidth="1"/>
    <col min="2" max="2" width="27.75" customWidth="1"/>
  </cols>
  <sheetData>
    <row r="1" spans="1:2">
      <c r="A1" t="s">
        <v>99</v>
      </c>
    </row>
    <row r="2" spans="1:2" ht="26.25">
      <c r="A2" s="359" t="s">
        <v>500</v>
      </c>
      <c r="B2" s="359"/>
    </row>
    <row r="3" spans="1:2" ht="26.25">
      <c r="A3" s="6"/>
      <c r="B3" s="22" t="s">
        <v>96</v>
      </c>
    </row>
    <row r="4" spans="1:2" ht="17.25" customHeight="1">
      <c r="A4" s="46" t="s">
        <v>120</v>
      </c>
      <c r="B4" s="46" t="s">
        <v>118</v>
      </c>
    </row>
    <row r="5" spans="1:2" ht="17.25" customHeight="1">
      <c r="A5" s="48" t="s">
        <v>122</v>
      </c>
      <c r="B5" s="249">
        <f>B6+B9+B15+B17+B19+B20</f>
        <v>528008.94999999995</v>
      </c>
    </row>
    <row r="6" spans="1:2" ht="17.25" customHeight="1">
      <c r="A6" s="250" t="s">
        <v>496</v>
      </c>
      <c r="B6" s="251">
        <f>B7+B8</f>
        <v>2809</v>
      </c>
    </row>
    <row r="7" spans="1:2" ht="17.25" customHeight="1">
      <c r="A7" s="252" t="s">
        <v>485</v>
      </c>
      <c r="B7" s="251">
        <v>231</v>
      </c>
    </row>
    <row r="8" spans="1:2" ht="17.25" customHeight="1">
      <c r="A8" s="252" t="s">
        <v>486</v>
      </c>
      <c r="B8" s="251">
        <v>2578</v>
      </c>
    </row>
    <row r="9" spans="1:2" ht="17.25" customHeight="1">
      <c r="A9" s="250" t="s">
        <v>497</v>
      </c>
      <c r="B9" s="251">
        <f>SUM(B10:B14)</f>
        <v>470523</v>
      </c>
    </row>
    <row r="10" spans="1:2" ht="17.25" customHeight="1">
      <c r="A10" s="252" t="s">
        <v>487</v>
      </c>
      <c r="B10" s="251">
        <v>30535</v>
      </c>
    </row>
    <row r="11" spans="1:2" ht="17.25" customHeight="1">
      <c r="A11" s="252" t="s">
        <v>488</v>
      </c>
      <c r="B11" s="251">
        <v>420767</v>
      </c>
    </row>
    <row r="12" spans="1:2" ht="17.25" customHeight="1">
      <c r="A12" s="252" t="s">
        <v>489</v>
      </c>
      <c r="B12" s="251">
        <v>2287</v>
      </c>
    </row>
    <row r="13" spans="1:2" ht="17.25" customHeight="1">
      <c r="A13" s="252" t="s">
        <v>490</v>
      </c>
      <c r="B13" s="251">
        <v>2961</v>
      </c>
    </row>
    <row r="14" spans="1:2" ht="17.25" customHeight="1">
      <c r="A14" s="252" t="s">
        <v>491</v>
      </c>
      <c r="B14" s="251">
        <v>13973</v>
      </c>
    </row>
    <row r="15" spans="1:2" ht="17.25" customHeight="1">
      <c r="A15" s="250" t="s">
        <v>498</v>
      </c>
      <c r="B15" s="251">
        <f>B16</f>
        <v>25142</v>
      </c>
    </row>
    <row r="16" spans="1:2" ht="17.25" customHeight="1">
      <c r="A16" s="252" t="s">
        <v>492</v>
      </c>
      <c r="B16" s="251">
        <v>25142</v>
      </c>
    </row>
    <row r="17" spans="1:2" ht="17.25" customHeight="1">
      <c r="A17" s="250" t="s">
        <v>499</v>
      </c>
      <c r="B17" s="251">
        <f>B18</f>
        <v>3477.51</v>
      </c>
    </row>
    <row r="18" spans="1:2" ht="17.25" customHeight="1">
      <c r="A18" s="252" t="s">
        <v>493</v>
      </c>
      <c r="B18" s="251">
        <v>3477.51</v>
      </c>
    </row>
    <row r="19" spans="1:2" ht="17.25" customHeight="1">
      <c r="A19" s="250" t="s">
        <v>494</v>
      </c>
      <c r="B19" s="49">
        <v>15308.44</v>
      </c>
    </row>
    <row r="20" spans="1:2" ht="17.25" customHeight="1">
      <c r="A20" s="250" t="s">
        <v>139</v>
      </c>
      <c r="B20" s="49">
        <v>10749</v>
      </c>
    </row>
  </sheetData>
  <mergeCells count="1">
    <mergeCell ref="A2:B2"/>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15"/>
  <sheetViews>
    <sheetView workbookViewId="0">
      <selection activeCell="B15" sqref="B15"/>
    </sheetView>
  </sheetViews>
  <sheetFormatPr defaultColWidth="22.625" defaultRowHeight="14.25"/>
  <cols>
    <col min="1" max="1" width="48.5" style="27" customWidth="1"/>
    <col min="2" max="2" width="38.5" style="27" customWidth="1"/>
    <col min="3" max="252" width="9.5" style="27" customWidth="1"/>
    <col min="253" max="253" width="39.375" style="27" customWidth="1"/>
    <col min="254" max="16384" width="22.625" style="27"/>
  </cols>
  <sheetData>
    <row r="1" spans="1:5" ht="18" customHeight="1">
      <c r="A1" s="365" t="s">
        <v>106</v>
      </c>
      <c r="B1" s="365"/>
      <c r="C1" s="26"/>
    </row>
    <row r="2" spans="1:5" ht="49.9" customHeight="1">
      <c r="A2" s="366" t="s">
        <v>401</v>
      </c>
      <c r="B2" s="367"/>
      <c r="C2" s="26"/>
    </row>
    <row r="3" spans="1:5" ht="18" customHeight="1">
      <c r="A3" s="24"/>
      <c r="B3" s="25" t="s">
        <v>96</v>
      </c>
      <c r="C3" s="26"/>
    </row>
    <row r="4" spans="1:5" ht="22.5" customHeight="1">
      <c r="A4" s="53" t="s">
        <v>80</v>
      </c>
      <c r="B4" s="53" t="s">
        <v>101</v>
      </c>
      <c r="C4" s="26"/>
    </row>
    <row r="5" spans="1:5" ht="22.5" customHeight="1">
      <c r="A5" s="54" t="s">
        <v>82</v>
      </c>
      <c r="B5" s="55">
        <f>B6+B7+B8+B9+B10+B11+B12+B13</f>
        <v>6027274.6981036356</v>
      </c>
      <c r="C5" s="26"/>
    </row>
    <row r="6" spans="1:5" ht="22.5" customHeight="1">
      <c r="A6" s="56" t="s">
        <v>84</v>
      </c>
      <c r="B6" s="57">
        <v>2764475.0987370899</v>
      </c>
      <c r="C6" s="26"/>
    </row>
    <row r="7" spans="1:5" ht="22.5" customHeight="1">
      <c r="A7" s="56" t="s">
        <v>100</v>
      </c>
      <c r="B7" s="57">
        <v>1183467</v>
      </c>
      <c r="C7" s="26"/>
    </row>
    <row r="8" spans="1:5" ht="22.5" customHeight="1">
      <c r="A8" s="58" t="s">
        <v>86</v>
      </c>
      <c r="B8" s="57">
        <v>378082.04027399997</v>
      </c>
      <c r="C8" s="26"/>
    </row>
    <row r="9" spans="1:5" ht="22.5" customHeight="1">
      <c r="A9" s="56" t="s">
        <v>87</v>
      </c>
      <c r="B9" s="57">
        <v>1185666.143946182</v>
      </c>
      <c r="C9" s="26"/>
      <c r="E9" s="333"/>
    </row>
    <row r="10" spans="1:5" ht="22.5" customHeight="1">
      <c r="A10" s="58" t="s">
        <v>88</v>
      </c>
      <c r="B10" s="57">
        <v>196626.88126600001</v>
      </c>
      <c r="C10" s="26"/>
    </row>
    <row r="11" spans="1:5" ht="22.5" customHeight="1">
      <c r="A11" s="58" t="s">
        <v>89</v>
      </c>
      <c r="B11" s="57">
        <v>112664.6680381818</v>
      </c>
      <c r="C11" s="26"/>
    </row>
    <row r="12" spans="1:5" ht="22.5" customHeight="1">
      <c r="A12" s="58" t="s">
        <v>90</v>
      </c>
      <c r="B12" s="57">
        <v>135229.89275418181</v>
      </c>
      <c r="C12" s="26"/>
    </row>
    <row r="13" spans="1:5" ht="22.5" customHeight="1">
      <c r="A13" s="58" t="s">
        <v>91</v>
      </c>
      <c r="B13" s="57">
        <v>71062.973087999999</v>
      </c>
      <c r="C13" s="26"/>
    </row>
    <row r="14" spans="1:5" ht="22.5" customHeight="1">
      <c r="A14" s="59" t="s">
        <v>92</v>
      </c>
      <c r="B14" s="55">
        <v>455010</v>
      </c>
      <c r="C14" s="26"/>
    </row>
    <row r="15" spans="1:5" ht="22.5" customHeight="1">
      <c r="A15" s="53" t="s">
        <v>62</v>
      </c>
      <c r="B15" s="60">
        <f>B5+B14</f>
        <v>6482284.6981036356</v>
      </c>
    </row>
  </sheetData>
  <mergeCells count="2">
    <mergeCell ref="A1:B1"/>
    <mergeCell ref="A2:B2"/>
  </mergeCells>
  <phoneticPr fontId="2" type="noConversion"/>
  <printOptions horizontalCentered="1"/>
  <pageMargins left="0.39370078740157483" right="0.39370078740157483" top="0.78740157480314965" bottom="0.78740157480314965" header="0.51181102362204722" footer="0.51181102362204722"/>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41</vt:i4>
      </vt:variant>
      <vt:variant>
        <vt:lpstr>命名范围</vt:lpstr>
      </vt:variant>
      <vt:variant>
        <vt:i4>12</vt:i4>
      </vt:variant>
    </vt:vector>
  </HeadingPairs>
  <TitlesOfParts>
    <vt:vector size="53" baseType="lpstr">
      <vt:lpstr>封面</vt:lpstr>
      <vt:lpstr>目录</vt:lpstr>
      <vt:lpstr>1.全市一般预算收入</vt:lpstr>
      <vt:lpstr>2.全市一般预算支出</vt:lpstr>
      <vt:lpstr>3.全市政府性基金收入</vt:lpstr>
      <vt:lpstr>4.全市政府性基金支出</vt:lpstr>
      <vt:lpstr>5.全市国资收入</vt:lpstr>
      <vt:lpstr>6.全市国资支出</vt:lpstr>
      <vt:lpstr>7.全市社保收入 </vt:lpstr>
      <vt:lpstr>8.全市社保支出 </vt:lpstr>
      <vt:lpstr>9.本级一般收入</vt:lpstr>
      <vt:lpstr>10.本级一般支出</vt:lpstr>
      <vt:lpstr>11.本级一般平衡</vt:lpstr>
      <vt:lpstr>12.本级基金收入</vt:lpstr>
      <vt:lpstr>13.本级基金支出</vt:lpstr>
      <vt:lpstr>14.本级国资收入</vt:lpstr>
      <vt:lpstr>15.本级国资支出</vt:lpstr>
      <vt:lpstr>16.本级社保收入</vt:lpstr>
      <vt:lpstr>17.本级社保支出</vt:lpstr>
      <vt:lpstr>18.本级债务余额和限额情况</vt:lpstr>
      <vt:lpstr>19.全市预算一般收入</vt:lpstr>
      <vt:lpstr>20.全市预算一般支出</vt:lpstr>
      <vt:lpstr>21.全市政府性基金预算收入</vt:lpstr>
      <vt:lpstr>22.全市政府性基金预算支出</vt:lpstr>
      <vt:lpstr>23.全市国有资本经营预算收入表</vt:lpstr>
      <vt:lpstr>24.全市地方国有资本经营预算支出表</vt:lpstr>
      <vt:lpstr>25.全市社保预算收入</vt:lpstr>
      <vt:lpstr>26.全市社保预算支出</vt:lpstr>
      <vt:lpstr>27.本级一般收入预算</vt:lpstr>
      <vt:lpstr>28.本级一般支出预算（功能）</vt:lpstr>
      <vt:lpstr>29.本级一般支出预算（经济）</vt:lpstr>
      <vt:lpstr>30.本级一般支出预算（含分地区一般转移支付）</vt:lpstr>
      <vt:lpstr>31.分地区分项目专项转移支付</vt:lpstr>
      <vt:lpstr>32.重点项目</vt:lpstr>
      <vt:lpstr>33.本级“三公”</vt:lpstr>
      <vt:lpstr>34.本级基金预算收入</vt:lpstr>
      <vt:lpstr>35.本级基金预算支出（含对下转移支付）</vt:lpstr>
      <vt:lpstr>36.本级国资预算收入</vt:lpstr>
      <vt:lpstr>37.本级国资预算支出</vt:lpstr>
      <vt:lpstr>38.本级社保预算收入</vt:lpstr>
      <vt:lpstr>39.本级社保预算支出</vt:lpstr>
      <vt:lpstr>'27.本级一般收入预算'!Print_Area</vt:lpstr>
      <vt:lpstr>'28.本级一般支出预算（功能）'!Print_Area</vt:lpstr>
      <vt:lpstr>'36.本级国资预算收入'!Print_Area</vt:lpstr>
      <vt:lpstr>目录!Print_Area</vt:lpstr>
      <vt:lpstr>'28.本级一般支出预算（功能）'!Print_Titles</vt:lpstr>
      <vt:lpstr>'29.本级一般支出预算（经济）'!Print_Titles</vt:lpstr>
      <vt:lpstr>'31.分地区分项目专项转移支付'!Print_Titles</vt:lpstr>
      <vt:lpstr>'32.重点项目'!Print_Titles</vt:lpstr>
      <vt:lpstr>'35.本级基金预算支出（含对下转移支付）'!Print_Titles</vt:lpstr>
      <vt:lpstr>目录!Print_Titles</vt:lpstr>
      <vt:lpstr>'31.分地区分项目专项转移支付'!Print_Titles_0</vt:lpstr>
      <vt:lpstr>'32.重点项目'!Print_Titles_0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2018-02-01T04:45:22Z</dcterms:modified>
</cp:coreProperties>
</file>