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05" windowHeight="14537"/>
  </bookViews>
  <sheets>
    <sheet name="一般" sheetId="7" r:id="rId1"/>
    <sheet name="一般调整全部 " sheetId="15" r:id="rId2"/>
    <sheet name="基金" sheetId="5" r:id="rId3"/>
    <sheet name="社保基金" sheetId="10" r:id="rId4"/>
    <sheet name="附件5债券收支情况" sheetId="9" r:id="rId5"/>
  </sheets>
  <externalReferences>
    <externalReference r:id="rId6"/>
    <externalReference r:id="rId7"/>
  </externalReferences>
  <definedNames>
    <definedName name="dwxz">TRIM(VLOOKUP([1]类别!$B1,[2]dwdm!$A$3:$E$439,5,0))</definedName>
    <definedName name="fld.column.ACCT_CODE" localSheetId="3">#REF!</definedName>
    <definedName name="fld.column.ACCT_CODE" localSheetId="0">#REF!</definedName>
    <definedName name="fld.column.ACCT_CODE">#REF!</definedName>
    <definedName name="fld.column.ACCT_NAME" localSheetId="3">#REF!</definedName>
    <definedName name="fld.column.ACCT_NAME" localSheetId="0">#REF!</definedName>
    <definedName name="fld.column.ACCT_NAME">#REF!</definedName>
    <definedName name="fld.column.COMMON_FLAG" localSheetId="3">#REF!</definedName>
    <definedName name="fld.column.COMMON_FLAG" localSheetId="0">#REF!</definedName>
    <definedName name="fld.column.COMMON_FLAG">#REF!</definedName>
    <definedName name="fld.column.DETAIL_TYPE" localSheetId="0">#REF!</definedName>
    <definedName name="fld.column.DETAIL_TYPE">#REF!</definedName>
    <definedName name="fld.column.DIRECTOR_EN_CODE" localSheetId="0">#REF!</definedName>
    <definedName name="fld.column.DIRECTOR_EN_CODE">#REF!</definedName>
    <definedName name="fld.column.DIRECTOR_EN_NAME" localSheetId="0">#REF!</definedName>
    <definedName name="fld.column.DIRECTOR_EN_NAME">#REF!</definedName>
    <definedName name="fld.column.MB_CODE" localSheetId="0">#REF!</definedName>
    <definedName name="fld.column.MB_CODE">#REF!</definedName>
    <definedName name="fld.column.MB_NAME" localSheetId="0">#REF!</definedName>
    <definedName name="fld.column.MB_NAME">#REF!</definedName>
    <definedName name="fld.column.PRJ_CLASS_CODE" localSheetId="0">#REF!</definedName>
    <definedName name="fld.column.PRJ_CLASS_CODE">#REF!</definedName>
    <definedName name="fld.column.PRJ_CLASS_NAME" localSheetId="0">#REF!</definedName>
    <definedName name="fld.column.PRJ_CLASS_NAME">#REF!</definedName>
    <definedName name="fld.column.PRJ_TRANSFER_CODE" localSheetId="0">#REF!</definedName>
    <definedName name="fld.column.PRJ_TRANSFER_CODE">#REF!</definedName>
    <definedName name="fld.column.PRJ_TRANSFER_NAME" localSheetId="0">#REF!</definedName>
    <definedName name="fld.column.PRJ_TRANSFER_NAME">#REF!</definedName>
    <definedName name="fld.column.TOTAL_PRICES" localSheetId="0">#REF!</definedName>
    <definedName name="fld.column.TOTAL_PRICES">#REF!</definedName>
    <definedName name="fld.table_name.FB_P_CLASS_BASE" localSheetId="0">#REF!</definedName>
    <definedName name="fld.table_name.FB_P_CLASS_BASE">#REF!</definedName>
    <definedName name="Print_Area_MI" localSheetId="0">#REF!</definedName>
    <definedName name="Print_Area_MI">#REF!</definedName>
    <definedName name="_xlnm.Print_Titles" localSheetId="4">附件5债券收支情况!$1:$5</definedName>
    <definedName name="_xlnm.Print_Titles" localSheetId="1">'一般调整全部 '!$2:$4</definedName>
    <definedName name="封面" localSheetId="0">#REF!</definedName>
    <definedName name="封面" localSheetId="1">#REF!</definedName>
    <definedName name="封面">#REF!</definedName>
    <definedName name="封面2" localSheetId="0">#REF!</definedName>
    <definedName name="封面2">#REF!</definedName>
    <definedName name="전" localSheetId="0">#REF!</definedName>
    <definedName name="전">#REF!</definedName>
    <definedName name="주택사업본부" localSheetId="0">#REF!</definedName>
    <definedName name="주택사업본부">#REF!</definedName>
    <definedName name="철구사업본부" localSheetId="0">#REF!</definedName>
    <definedName name="철구사업본부">#REF!</definedName>
    <definedName name="目录3" localSheetId="0">#REF!</definedName>
    <definedName name="目录3">#REF!</definedName>
    <definedName name="区行政性收入表" localSheetId="2">{"六区收入(二001年4月)1.xls"}</definedName>
    <definedName name="区行政性收入表" localSheetId="3">{"六区收入(二001年4月)1.xls"}</definedName>
    <definedName name="区行政性收入表" localSheetId="1">{"六区收入(二001年4月)1.xls"}</definedName>
    <definedName name="区行政性收入表">{"六区收入(二001年4月)1.xls"}</definedName>
    <definedName name="原表" localSheetId="3">#REF!</definedName>
    <definedName name="原表" localSheetId="0">#REF!</definedName>
    <definedName name="原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<sst xmlns="http://schemas.openxmlformats.org/spreadsheetml/2006/main" count="234" uniqueCount="202">
  <si>
    <t>附表一：</t>
  </si>
  <si>
    <r>
      <rPr>
        <sz val="20"/>
        <color indexed="8"/>
        <rFont val="Times New Roman"/>
        <charset val="134"/>
      </rPr>
      <t>2019</t>
    </r>
    <r>
      <rPr>
        <sz val="20"/>
        <color indexed="8"/>
        <rFont val="方正小标宋简体"/>
        <charset val="134"/>
      </rPr>
      <t>年市本级一般公共预算调整情况表</t>
    </r>
  </si>
  <si>
    <t xml:space="preserve">                                                                                                           金额单位：万元</t>
  </si>
  <si>
    <r>
      <rPr>
        <b/>
        <sz val="12"/>
        <color indexed="8"/>
        <rFont val="方正仿宋_GBK"/>
        <charset val="134"/>
      </rPr>
      <t>收入项目</t>
    </r>
  </si>
  <si>
    <r>
      <rPr>
        <b/>
        <sz val="12"/>
        <color indexed="8"/>
        <rFont val="Times New Roman"/>
        <charset val="134"/>
      </rPr>
      <t>2018</t>
    </r>
    <r>
      <rPr>
        <b/>
        <sz val="12"/>
        <color indexed="8"/>
        <rFont val="方正仿宋_GBK"/>
        <charset val="134"/>
      </rPr>
      <t>年</t>
    </r>
    <r>
      <rPr>
        <b/>
        <sz val="12"/>
        <color indexed="8"/>
        <rFont val="Times New Roman"/>
        <charset val="134"/>
      </rPr>
      <t xml:space="preserve">     </t>
    </r>
    <r>
      <rPr>
        <b/>
        <sz val="12"/>
        <color indexed="8"/>
        <rFont val="方正仿宋_GBK"/>
        <charset val="134"/>
      </rPr>
      <t>决算数</t>
    </r>
  </si>
  <si>
    <r>
      <rPr>
        <b/>
        <sz val="12"/>
        <color indexed="8"/>
        <rFont val="Times New Roman"/>
        <charset val="134"/>
      </rPr>
      <t>2019</t>
    </r>
    <r>
      <rPr>
        <b/>
        <sz val="12"/>
        <color indexed="8"/>
        <rFont val="方正仿宋_GBK"/>
        <charset val="134"/>
      </rPr>
      <t>年</t>
    </r>
    <r>
      <rPr>
        <b/>
        <sz val="12"/>
        <color indexed="8"/>
        <rFont val="Times New Roman"/>
        <charset val="134"/>
      </rPr>
      <t xml:space="preserve">         </t>
    </r>
    <r>
      <rPr>
        <b/>
        <sz val="12"/>
        <color indexed="8"/>
        <rFont val="方正仿宋_GBK"/>
        <charset val="134"/>
      </rPr>
      <t>年初预算</t>
    </r>
  </si>
  <si>
    <r>
      <rPr>
        <b/>
        <sz val="12"/>
        <color indexed="8"/>
        <rFont val="方正仿宋_GBK"/>
        <charset val="134"/>
      </rPr>
      <t>调整额</t>
    </r>
  </si>
  <si>
    <r>
      <rPr>
        <b/>
        <sz val="12"/>
        <color indexed="8"/>
        <rFont val="Times New Roman"/>
        <charset val="134"/>
      </rPr>
      <t>2019</t>
    </r>
    <r>
      <rPr>
        <b/>
        <sz val="12"/>
        <color indexed="8"/>
        <rFont val="方正仿宋_GBK"/>
        <charset val="134"/>
      </rPr>
      <t>年</t>
    </r>
    <r>
      <rPr>
        <b/>
        <sz val="12"/>
        <color indexed="8"/>
        <rFont val="Times New Roman"/>
        <charset val="134"/>
      </rPr>
      <t xml:space="preserve">          </t>
    </r>
    <r>
      <rPr>
        <b/>
        <sz val="12"/>
        <color indexed="8"/>
        <rFont val="方正仿宋_GBK"/>
        <charset val="134"/>
      </rPr>
      <t>年度预算</t>
    </r>
  </si>
  <si>
    <r>
      <rPr>
        <b/>
        <sz val="12"/>
        <color indexed="8"/>
        <rFont val="方正仿宋_GBK"/>
        <charset val="134"/>
      </rPr>
      <t>支出项目</t>
    </r>
  </si>
  <si>
    <r>
      <rPr>
        <b/>
        <sz val="12"/>
        <color indexed="8"/>
        <rFont val="Times New Roman"/>
        <charset val="134"/>
      </rPr>
      <t>2018</t>
    </r>
    <r>
      <rPr>
        <b/>
        <sz val="12"/>
        <color indexed="8"/>
        <rFont val="方正仿宋_GBK"/>
        <charset val="134"/>
      </rPr>
      <t>年</t>
    </r>
    <r>
      <rPr>
        <b/>
        <sz val="12"/>
        <color indexed="8"/>
        <rFont val="Times New Roman"/>
        <charset val="134"/>
      </rPr>
      <t xml:space="preserve">   </t>
    </r>
    <r>
      <rPr>
        <b/>
        <sz val="12"/>
        <color indexed="8"/>
        <rFont val="方正仿宋_GBK"/>
        <charset val="134"/>
      </rPr>
      <t>决算数</t>
    </r>
  </si>
  <si>
    <r>
      <rPr>
        <b/>
        <sz val="12"/>
        <color indexed="8"/>
        <rFont val="Times New Roman"/>
        <charset val="134"/>
      </rPr>
      <t>2019</t>
    </r>
    <r>
      <rPr>
        <b/>
        <sz val="12"/>
        <color indexed="8"/>
        <rFont val="方正仿宋_GBK"/>
        <charset val="134"/>
      </rPr>
      <t>年</t>
    </r>
    <r>
      <rPr>
        <b/>
        <sz val="12"/>
        <color indexed="8"/>
        <rFont val="Times New Roman"/>
        <charset val="134"/>
      </rPr>
      <t xml:space="preserve">        </t>
    </r>
    <r>
      <rPr>
        <b/>
        <sz val="12"/>
        <color indexed="8"/>
        <rFont val="方正仿宋_GBK"/>
        <charset val="134"/>
      </rPr>
      <t>年初预算</t>
    </r>
  </si>
  <si>
    <r>
      <rPr>
        <b/>
        <sz val="12"/>
        <color indexed="8"/>
        <rFont val="Times New Roman"/>
        <charset val="134"/>
      </rPr>
      <t>2019</t>
    </r>
    <r>
      <rPr>
        <b/>
        <sz val="12"/>
        <color indexed="8"/>
        <rFont val="方正仿宋_GBK"/>
        <charset val="134"/>
      </rPr>
      <t>年</t>
    </r>
    <r>
      <rPr>
        <b/>
        <sz val="12"/>
        <color indexed="8"/>
        <rFont val="Times New Roman"/>
        <charset val="134"/>
      </rPr>
      <t xml:space="preserve">           </t>
    </r>
    <r>
      <rPr>
        <b/>
        <sz val="12"/>
        <color indexed="8"/>
        <rFont val="方正仿宋_GBK"/>
        <charset val="134"/>
      </rPr>
      <t>年度预算</t>
    </r>
  </si>
  <si>
    <r>
      <rPr>
        <sz val="12"/>
        <color indexed="8"/>
        <rFont val="Times New Roman"/>
        <charset val="134"/>
      </rPr>
      <t xml:space="preserve"> 1.</t>
    </r>
    <r>
      <rPr>
        <sz val="12"/>
        <color indexed="8"/>
        <rFont val="方正仿宋_GBK"/>
        <charset val="134"/>
      </rPr>
      <t>本级一般公共预算收入</t>
    </r>
  </si>
  <si>
    <r>
      <rPr>
        <b/>
        <sz val="12"/>
        <rFont val="方正仿宋_GBK"/>
        <charset val="134"/>
      </rPr>
      <t>一、本级一般公共预算支出</t>
    </r>
  </si>
  <si>
    <r>
      <rPr>
        <sz val="12"/>
        <color indexed="8"/>
        <rFont val="Times New Roman"/>
        <charset val="134"/>
      </rPr>
      <t xml:space="preserve"> 2.</t>
    </r>
    <r>
      <rPr>
        <sz val="12"/>
        <color indexed="8"/>
        <rFont val="方正仿宋_GBK"/>
        <charset val="134"/>
      </rPr>
      <t>上级补助收入</t>
    </r>
  </si>
  <si>
    <r>
      <rPr>
        <sz val="12"/>
        <color indexed="8"/>
        <rFont val="Times New Roman"/>
        <charset val="134"/>
      </rPr>
      <t xml:space="preserve"> 1.</t>
    </r>
    <r>
      <rPr>
        <sz val="12"/>
        <color indexed="8"/>
        <rFont val="方正仿宋_GBK"/>
        <charset val="134"/>
      </rPr>
      <t>本级列支的一般公共预算支出</t>
    </r>
  </si>
  <si>
    <r>
      <rPr>
        <sz val="12"/>
        <color indexed="8"/>
        <rFont val="Times New Roman"/>
        <charset val="134"/>
      </rPr>
      <t xml:space="preserve">        </t>
    </r>
    <r>
      <rPr>
        <sz val="12"/>
        <color indexed="8"/>
        <rFont val="方正仿宋_GBK"/>
        <charset val="134"/>
      </rPr>
      <t>税收返还收入</t>
    </r>
  </si>
  <si>
    <r>
      <rPr>
        <sz val="12"/>
        <color indexed="8"/>
        <rFont val="Times New Roman"/>
        <charset val="134"/>
      </rPr>
      <t xml:space="preserve"> 2.</t>
    </r>
    <r>
      <rPr>
        <sz val="12"/>
        <color indexed="8"/>
        <rFont val="方正仿宋_GBK"/>
        <charset val="134"/>
      </rPr>
      <t>上解上级支出</t>
    </r>
  </si>
  <si>
    <r>
      <rPr>
        <sz val="12"/>
        <color indexed="8"/>
        <rFont val="Times New Roman"/>
        <charset val="134"/>
      </rPr>
      <t xml:space="preserve">        </t>
    </r>
    <r>
      <rPr>
        <sz val="12"/>
        <color indexed="8"/>
        <rFont val="方正仿宋_GBK"/>
        <charset val="134"/>
      </rPr>
      <t>结算补助收入</t>
    </r>
  </si>
  <si>
    <r>
      <rPr>
        <sz val="12"/>
        <color indexed="8"/>
        <rFont val="Times New Roman"/>
        <charset val="134"/>
      </rPr>
      <t xml:space="preserve"> 3.</t>
    </r>
    <r>
      <rPr>
        <sz val="12"/>
        <color indexed="8"/>
        <rFont val="方正仿宋_GBK"/>
        <charset val="134"/>
      </rPr>
      <t>补助下级支出</t>
    </r>
  </si>
  <si>
    <r>
      <rPr>
        <sz val="12"/>
        <color indexed="8"/>
        <rFont val="Times New Roman"/>
        <charset val="134"/>
      </rPr>
      <t xml:space="preserve">        </t>
    </r>
    <r>
      <rPr>
        <sz val="12"/>
        <color indexed="8"/>
        <rFont val="方正仿宋_GBK"/>
        <charset val="134"/>
      </rPr>
      <t>专项补助收入</t>
    </r>
  </si>
  <si>
    <r>
      <rPr>
        <sz val="12"/>
        <color indexed="8"/>
        <rFont val="Times New Roman"/>
        <charset val="134"/>
      </rPr>
      <t xml:space="preserve">        </t>
    </r>
    <r>
      <rPr>
        <sz val="12"/>
        <color indexed="8"/>
        <rFont val="方正仿宋_GBK"/>
        <charset val="134"/>
      </rPr>
      <t>一般性转移支付支出</t>
    </r>
  </si>
  <si>
    <r>
      <rPr>
        <sz val="12"/>
        <color indexed="8"/>
        <rFont val="Times New Roman"/>
        <charset val="134"/>
      </rPr>
      <t xml:space="preserve"> 3.</t>
    </r>
    <r>
      <rPr>
        <sz val="12"/>
        <color indexed="8"/>
        <rFont val="方正仿宋_GBK"/>
        <charset val="134"/>
      </rPr>
      <t>下级上解收入</t>
    </r>
  </si>
  <si>
    <r>
      <rPr>
        <sz val="12"/>
        <color indexed="8"/>
        <rFont val="Times New Roman"/>
        <charset val="134"/>
      </rPr>
      <t xml:space="preserve">        </t>
    </r>
    <r>
      <rPr>
        <sz val="12"/>
        <color indexed="8"/>
        <rFont val="方正仿宋_GBK"/>
        <charset val="134"/>
      </rPr>
      <t>专项转移支付支出</t>
    </r>
  </si>
  <si>
    <r>
      <rPr>
        <sz val="12"/>
        <color indexed="8"/>
        <rFont val="Times New Roman"/>
        <charset val="134"/>
      </rPr>
      <t xml:space="preserve"> 4.</t>
    </r>
    <r>
      <rPr>
        <sz val="12"/>
        <color indexed="8"/>
        <rFont val="方正仿宋_GBK"/>
        <charset val="134"/>
      </rPr>
      <t>预算稳定调节基金收入</t>
    </r>
  </si>
  <si>
    <r>
      <rPr>
        <sz val="12"/>
        <color indexed="8"/>
        <rFont val="Times New Roman"/>
        <charset val="134"/>
      </rPr>
      <t xml:space="preserve"> 4.</t>
    </r>
    <r>
      <rPr>
        <sz val="12"/>
        <color indexed="8"/>
        <rFont val="方正仿宋_GBK"/>
        <charset val="134"/>
      </rPr>
      <t>再融资债券资金支出</t>
    </r>
  </si>
  <si>
    <r>
      <rPr>
        <sz val="12"/>
        <color indexed="8"/>
        <rFont val="Times New Roman"/>
        <charset val="134"/>
      </rPr>
      <t xml:space="preserve"> 5.</t>
    </r>
    <r>
      <rPr>
        <sz val="12"/>
        <color indexed="8"/>
        <rFont val="方正仿宋_GBK"/>
        <charset val="134"/>
      </rPr>
      <t>再融资债券资金收入</t>
    </r>
  </si>
  <si>
    <r>
      <rPr>
        <b/>
        <sz val="12"/>
        <color indexed="8"/>
        <rFont val="方正仿宋_GBK"/>
        <charset val="134"/>
      </rPr>
      <t>二、预计结转下年支出</t>
    </r>
  </si>
  <si>
    <r>
      <rPr>
        <sz val="12"/>
        <color indexed="8"/>
        <rFont val="Times New Roman"/>
        <charset val="134"/>
      </rPr>
      <t xml:space="preserve"> 6.</t>
    </r>
    <r>
      <rPr>
        <sz val="12"/>
        <color indexed="8"/>
        <rFont val="方正仿宋_GBK"/>
        <charset val="134"/>
      </rPr>
      <t>一般新增债券资金收入</t>
    </r>
  </si>
  <si>
    <r>
      <rPr>
        <b/>
        <sz val="12"/>
        <color indexed="8"/>
        <rFont val="方正仿宋_GBK"/>
        <charset val="134"/>
      </rPr>
      <t>三、补充预算稳定调节基金</t>
    </r>
  </si>
  <si>
    <r>
      <rPr>
        <sz val="12"/>
        <color indexed="8"/>
        <rFont val="Times New Roman"/>
        <charset val="134"/>
      </rPr>
      <t xml:space="preserve"> 7.</t>
    </r>
    <r>
      <rPr>
        <sz val="12"/>
        <color indexed="8"/>
        <rFont val="方正仿宋_GBK"/>
        <charset val="134"/>
      </rPr>
      <t>上年结转收入</t>
    </r>
  </si>
  <si>
    <r>
      <rPr>
        <sz val="12"/>
        <color indexed="8"/>
        <rFont val="Times New Roman"/>
        <charset val="134"/>
      </rPr>
      <t xml:space="preserve"> 8.</t>
    </r>
    <r>
      <rPr>
        <sz val="12"/>
        <color indexed="8"/>
        <rFont val="方正仿宋_GBK"/>
        <charset val="134"/>
      </rPr>
      <t>调入资金收入</t>
    </r>
  </si>
  <si>
    <r>
      <rPr>
        <sz val="12"/>
        <color indexed="8"/>
        <rFont val="Times New Roman"/>
        <charset val="134"/>
      </rPr>
      <t xml:space="preserve">    </t>
    </r>
    <r>
      <rPr>
        <sz val="12"/>
        <color indexed="8"/>
        <rFont val="方正仿宋_GBK"/>
        <charset val="134"/>
      </rPr>
      <t>其中：盘活存量资金收入</t>
    </r>
  </si>
  <si>
    <r>
      <rPr>
        <sz val="12"/>
        <color indexed="8"/>
        <rFont val="Times New Roman"/>
        <charset val="134"/>
      </rPr>
      <t xml:space="preserve">                </t>
    </r>
    <r>
      <rPr>
        <sz val="12"/>
        <color indexed="8"/>
        <rFont val="方正仿宋_GBK"/>
        <charset val="134"/>
      </rPr>
      <t>市区结算资金收入</t>
    </r>
  </si>
  <si>
    <r>
      <rPr>
        <sz val="12"/>
        <color indexed="8"/>
        <rFont val="Times New Roman"/>
        <charset val="134"/>
      </rPr>
      <t xml:space="preserve">                </t>
    </r>
    <r>
      <rPr>
        <sz val="12"/>
        <color indexed="8"/>
        <rFont val="方正仿宋_GBK"/>
        <charset val="134"/>
      </rPr>
      <t>其他统筹收入</t>
    </r>
  </si>
  <si>
    <r>
      <rPr>
        <b/>
        <sz val="12"/>
        <color indexed="8"/>
        <rFont val="方正仿宋_GBK"/>
        <charset val="134"/>
      </rPr>
      <t>收入总计</t>
    </r>
  </si>
  <si>
    <r>
      <rPr>
        <b/>
        <sz val="12"/>
        <color indexed="8"/>
        <rFont val="方正仿宋_GBK"/>
        <charset val="134"/>
      </rPr>
      <t>支出总计</t>
    </r>
  </si>
  <si>
    <r>
      <rPr>
        <sz val="10"/>
        <rFont val="宋体"/>
        <charset val="134"/>
      </rPr>
      <t xml:space="preserve">备注：
</t>
    </r>
    <r>
      <rPr>
        <sz val="10"/>
        <rFont val="Times New Roman"/>
        <charset val="134"/>
      </rPr>
      <t>1</t>
    </r>
    <r>
      <rPr>
        <sz val="10"/>
        <rFont val="宋体"/>
        <charset val="134"/>
      </rPr>
      <t>、市本级自身收入</t>
    </r>
    <r>
      <rPr>
        <sz val="10"/>
        <rFont val="Times New Roman"/>
        <charset val="134"/>
      </rPr>
      <t>=</t>
    </r>
    <r>
      <rPr>
        <sz val="10"/>
        <rFont val="宋体"/>
        <charset val="134"/>
      </rPr>
      <t>①</t>
    </r>
    <r>
      <rPr>
        <sz val="10"/>
        <rFont val="Times New Roman"/>
        <charset val="134"/>
      </rPr>
      <t>+</t>
    </r>
    <r>
      <rPr>
        <sz val="10"/>
        <rFont val="宋体"/>
        <charset val="134"/>
      </rPr>
      <t>②</t>
    </r>
    <r>
      <rPr>
        <sz val="10"/>
        <rFont val="Times New Roman"/>
        <charset val="134"/>
      </rPr>
      <t>+</t>
    </r>
    <r>
      <rPr>
        <sz val="10"/>
        <rFont val="宋体"/>
        <charset val="134"/>
      </rPr>
      <t>③</t>
    </r>
    <r>
      <rPr>
        <sz val="10"/>
        <rFont val="Times New Roman"/>
        <charset val="134"/>
      </rPr>
      <t>+</t>
    </r>
    <r>
      <rPr>
        <sz val="10"/>
        <rFont val="宋体"/>
        <charset val="134"/>
      </rPr>
      <t>④</t>
    </r>
    <r>
      <rPr>
        <sz val="10"/>
        <rFont val="Times New Roman"/>
        <charset val="134"/>
      </rPr>
      <t>+</t>
    </r>
    <r>
      <rPr>
        <sz val="10"/>
        <rFont val="宋体"/>
        <charset val="134"/>
      </rPr>
      <t>⑤</t>
    </r>
    <r>
      <rPr>
        <sz val="10"/>
        <rFont val="Times New Roman"/>
        <charset val="134"/>
      </rPr>
      <t>+</t>
    </r>
    <r>
      <rPr>
        <sz val="10"/>
        <rFont val="宋体"/>
        <charset val="134"/>
      </rPr>
      <t>⑥</t>
    </r>
    <r>
      <rPr>
        <sz val="10"/>
        <rFont val="Times New Roman"/>
        <charset val="134"/>
      </rPr>
      <t>+</t>
    </r>
    <r>
      <rPr>
        <sz val="10"/>
        <rFont val="宋体"/>
        <charset val="134"/>
      </rPr>
      <t>⑦</t>
    </r>
    <r>
      <rPr>
        <sz val="10"/>
        <rFont val="Times New Roman"/>
        <charset val="134"/>
      </rPr>
      <t>+</t>
    </r>
    <r>
      <rPr>
        <sz val="10"/>
        <rFont val="宋体"/>
        <charset val="134"/>
      </rPr>
      <t>⑧</t>
    </r>
    <r>
      <rPr>
        <sz val="10"/>
        <rFont val="Times New Roman"/>
        <charset val="134"/>
      </rPr>
      <t>-</t>
    </r>
    <r>
      <rPr>
        <sz val="10"/>
        <rFont val="宋体"/>
        <charset val="134"/>
      </rPr>
      <t>⑨</t>
    </r>
    <r>
      <rPr>
        <sz val="10"/>
        <rFont val="Times New Roman"/>
        <charset val="134"/>
      </rPr>
      <t>-</t>
    </r>
    <r>
      <rPr>
        <sz val="10"/>
        <rFont val="宋体"/>
        <charset val="134"/>
      </rPr>
      <t>⑩</t>
    </r>
    <r>
      <rPr>
        <sz val="10"/>
        <rFont val="Times New Roman"/>
        <charset val="134"/>
      </rPr>
      <t>=226.7</t>
    </r>
    <r>
      <rPr>
        <sz val="10"/>
        <rFont val="宋体"/>
        <charset val="134"/>
      </rPr>
      <t>亿元，较上年</t>
    </r>
    <r>
      <rPr>
        <sz val="10"/>
        <rFont val="Times New Roman"/>
        <charset val="134"/>
      </rPr>
      <t>223</t>
    </r>
    <r>
      <rPr>
        <sz val="10"/>
        <rFont val="宋体"/>
        <charset val="134"/>
      </rPr>
      <t>亿元的年初预算数增长</t>
    </r>
    <r>
      <rPr>
        <sz val="10"/>
        <rFont val="Times New Roman"/>
        <charset val="134"/>
      </rPr>
      <t>1.7%</t>
    </r>
    <r>
      <rPr>
        <sz val="10"/>
        <rFont val="宋体"/>
        <charset val="134"/>
      </rPr>
      <t xml:space="preserve">。
</t>
    </r>
    <r>
      <rPr>
        <sz val="10"/>
        <rFont val="Times New Roman"/>
        <charset val="134"/>
      </rPr>
      <t>2</t>
    </r>
    <r>
      <rPr>
        <sz val="10"/>
        <rFont val="宋体"/>
        <charset val="134"/>
      </rPr>
      <t>、市本级收入总计数比上年执行数减少</t>
    </r>
    <r>
      <rPr>
        <sz val="10"/>
        <rFont val="Times New Roman"/>
        <charset val="134"/>
      </rPr>
      <t>14.9</t>
    </r>
    <r>
      <rPr>
        <sz val="10"/>
        <rFont val="宋体"/>
        <charset val="134"/>
      </rPr>
      <t>亿元，主要是动用预算稳调金收入减少</t>
    </r>
    <r>
      <rPr>
        <sz val="10"/>
        <rFont val="Times New Roman"/>
        <charset val="134"/>
      </rPr>
      <t>5.1</t>
    </r>
    <r>
      <rPr>
        <sz val="10"/>
        <rFont val="宋体"/>
        <charset val="134"/>
      </rPr>
      <t>亿元，一般债券收入减少</t>
    </r>
    <r>
      <rPr>
        <sz val="10"/>
        <rFont val="Times New Roman"/>
        <charset val="134"/>
      </rPr>
      <t>11</t>
    </r>
    <r>
      <rPr>
        <sz val="10"/>
        <rFont val="宋体"/>
        <charset val="134"/>
      </rPr>
      <t>亿元，上年结转收入减少</t>
    </r>
    <r>
      <rPr>
        <sz val="10"/>
        <rFont val="Times New Roman"/>
        <charset val="134"/>
      </rPr>
      <t>19.7</t>
    </r>
    <r>
      <rPr>
        <sz val="10"/>
        <rFont val="宋体"/>
        <charset val="134"/>
      </rPr>
      <t>亿元，剔除此类因素，市本级收入总计比上年执行数增加</t>
    </r>
    <r>
      <rPr>
        <sz val="10"/>
        <rFont val="Times New Roman"/>
        <charset val="134"/>
      </rPr>
      <t>20.9</t>
    </r>
    <r>
      <rPr>
        <sz val="10"/>
        <rFont val="宋体"/>
        <charset val="134"/>
      </rPr>
      <t>亿元，同比增长</t>
    </r>
    <r>
      <rPr>
        <sz val="10"/>
        <rFont val="Times New Roman"/>
        <charset val="134"/>
      </rPr>
      <t>6.8%</t>
    </r>
    <r>
      <rPr>
        <sz val="10"/>
        <rFont val="宋体"/>
        <charset val="134"/>
      </rPr>
      <t>。</t>
    </r>
  </si>
  <si>
    <r>
      <rPr>
        <sz val="10"/>
        <rFont val="宋体"/>
        <charset val="134"/>
      </rPr>
      <t>备注：1、2019年本级一般公共预算支出391.9亿元，较上年年初预算379.74亿元增长3.2%。</t>
    </r>
  </si>
  <si>
    <t xml:space="preserve">      2、市本级自身收入=①+②+③+④+⑤+⑥+⑦+⑧-⑨-⑩=240.42亿元，较上年年初预算223.5亿元增长7.6%。</t>
  </si>
  <si>
    <t>地方政府一般债务还本支出</t>
  </si>
  <si>
    <r>
      <rPr>
        <sz val="12"/>
        <rFont val="Times New Roman"/>
        <charset val="134"/>
      </rPr>
      <t>2015</t>
    </r>
    <r>
      <rPr>
        <sz val="12"/>
        <rFont val="宋体"/>
        <charset val="134"/>
      </rPr>
      <t>年以前</t>
    </r>
  </si>
  <si>
    <r>
      <rPr>
        <sz val="12"/>
        <rFont val="Times New Roman"/>
        <charset val="134"/>
      </rPr>
      <t>2015</t>
    </r>
    <r>
      <rPr>
        <sz val="12"/>
        <rFont val="宋体"/>
        <charset val="134"/>
      </rPr>
      <t>年以后</t>
    </r>
  </si>
  <si>
    <t>财力：</t>
  </si>
  <si>
    <t xml:space="preserve"> 8.调入资金收入</t>
  </si>
  <si>
    <t>其中：盘活存量资金收入</t>
  </si>
  <si>
    <t xml:space="preserve">      市区结算资金收入</t>
  </si>
  <si>
    <t xml:space="preserve">      其他统筹收入</t>
  </si>
  <si>
    <t>附表二：</t>
  </si>
  <si>
    <t>2019年市本级一般公共预算主要调整项目情况</t>
  </si>
  <si>
    <t>金额单位：万元</t>
  </si>
  <si>
    <t>项     目</t>
  </si>
  <si>
    <t>预算调整额</t>
  </si>
  <si>
    <t>调整理由</t>
  </si>
  <si>
    <t>合计</t>
  </si>
  <si>
    <t>一</t>
  </si>
  <si>
    <t>运转类支出</t>
  </si>
  <si>
    <t>住房补贴</t>
  </si>
  <si>
    <t>7月1日起提租补贴和新职工住房补贴缴费比例调整，以及缴费基数调整，需增加住房补贴支出</t>
  </si>
  <si>
    <t>部门绩效奖励</t>
  </si>
  <si>
    <t>按机关事业单位绩效考核实际兑现标准计算</t>
  </si>
  <si>
    <t>二</t>
  </si>
  <si>
    <t>专项类支出</t>
  </si>
  <si>
    <t>政府投资预算</t>
  </si>
  <si>
    <t>根据江海西路、凤翔北路快速化改造等工程进度，增加年度市区结算资金</t>
  </si>
  <si>
    <t>产业引导股权投资基金出资资金</t>
  </si>
  <si>
    <r>
      <rPr>
        <sz val="10"/>
        <color indexed="8"/>
        <rFont val="宋体"/>
        <charset val="134"/>
      </rPr>
      <t>根据《无锡市太湖（浦发）股权投资基金设立方案》（锡政办发〔</t>
    </r>
    <r>
      <rPr>
        <sz val="10"/>
        <color indexed="8"/>
        <rFont val="Times New Roman"/>
        <charset val="134"/>
      </rPr>
      <t xml:space="preserve"> 2016 </t>
    </r>
    <r>
      <rPr>
        <sz val="10"/>
        <color indexed="8"/>
        <rFont val="宋体"/>
        <charset val="134"/>
      </rPr>
      <t>〕</t>
    </r>
    <r>
      <rPr>
        <sz val="10"/>
        <color indexed="8"/>
        <rFont val="Times New Roman"/>
        <charset val="134"/>
      </rPr>
      <t xml:space="preserve"> 125 </t>
    </r>
    <r>
      <rPr>
        <sz val="10"/>
        <color indexed="8"/>
        <rFont val="宋体"/>
        <charset val="134"/>
      </rPr>
      <t>号</t>
    </r>
    <r>
      <rPr>
        <sz val="10"/>
        <color indexed="8"/>
        <rFont val="Times New Roman"/>
        <charset val="134"/>
      </rPr>
      <t xml:space="preserve"> </t>
    </r>
    <r>
      <rPr>
        <sz val="10"/>
        <color indexed="8"/>
        <rFont val="宋体"/>
        <charset val="134"/>
      </rPr>
      <t>）的要求，市本级出资</t>
    </r>
    <r>
      <rPr>
        <sz val="10"/>
        <color indexed="8"/>
        <rFont val="Times New Roman"/>
        <charset val="134"/>
      </rPr>
      <t>16</t>
    </r>
    <r>
      <rPr>
        <sz val="10"/>
        <color indexed="8"/>
        <rFont val="宋体"/>
        <charset val="134"/>
      </rPr>
      <t>亿元，已出资</t>
    </r>
    <r>
      <rPr>
        <sz val="10"/>
        <color indexed="8"/>
        <rFont val="Times New Roman"/>
        <charset val="134"/>
      </rPr>
      <t>9.5</t>
    </r>
    <r>
      <rPr>
        <sz val="10"/>
        <color indexed="8"/>
        <rFont val="宋体"/>
        <charset val="134"/>
      </rPr>
      <t>亿元，待出资</t>
    </r>
    <r>
      <rPr>
        <sz val="10"/>
        <color indexed="8"/>
        <rFont val="Times New Roman"/>
        <charset val="134"/>
      </rPr>
      <t>6.5</t>
    </r>
    <r>
      <rPr>
        <sz val="10"/>
        <color indexed="8"/>
        <rFont val="宋体"/>
        <charset val="134"/>
      </rPr>
      <t>亿元，将年内预计无法支出的产业类专项全部用于调增产业投资基金引导资金预算</t>
    </r>
  </si>
  <si>
    <r>
      <rPr>
        <sz val="11"/>
        <color indexed="8"/>
        <rFont val="宋体"/>
        <charset val="134"/>
      </rPr>
      <t>学校教育专项</t>
    </r>
  </si>
  <si>
    <t>主要用于东南大学国际校区建设、南信大无锡滨江学院办学体制调整股权分期收购支出等高等教育支出</t>
  </si>
  <si>
    <t>机关事业单位养老保险基金补助</t>
  </si>
  <si>
    <t>主要是机关事业单位养老保险政策改革，以及机关事业单位养老保险单位缴费比例下调，需增加财政补助支出以弥补基金收支缺口</t>
  </si>
  <si>
    <t>乡村发展振兴投资基金出资</t>
  </si>
  <si>
    <t>结合股权投资基金清算情况，根据“无锡市乡村发展振兴投资基金”调整方案，乡村发展振兴投资基金出资来源调整为一般公共预算</t>
  </si>
  <si>
    <t>保障性住房建设专项资金</t>
  </si>
  <si>
    <t>用于结算公廉租房历年建设成本</t>
  </si>
  <si>
    <r>
      <rPr>
        <sz val="11"/>
        <color indexed="8"/>
        <rFont val="宋体"/>
        <charset val="134"/>
      </rPr>
      <t>残疾人就业保障专项</t>
    </r>
  </si>
  <si>
    <t>根据规划调整情况，用于市残疾人综合服务基地项目二期建设年度土地拆迁支出</t>
  </si>
  <si>
    <t>国企改革补贴专项</t>
  </si>
  <si>
    <t>用于国发公司注册资本金5133万元</t>
  </si>
  <si>
    <t>能力建设专项</t>
  </si>
  <si>
    <t>主要用于无锡市红十字中心血站设备购置等支出</t>
  </si>
  <si>
    <t>农村住房建设管理专项</t>
  </si>
  <si>
    <t>根据《无锡市农房配套设施奖补专项资金管理办法（试行）》的通知精神和开工农房建设情况据实增加</t>
  </si>
  <si>
    <t>重大产业项目奖补等资金</t>
  </si>
  <si>
    <t>根据重大产业项目实施情况，调减年度预算</t>
  </si>
  <si>
    <t>国家集成电路基金</t>
  </si>
  <si>
    <t>国家集成电路基金出资计划由7年出资调整为8年出资，2019年出资比例5%。据此,2019年市级出资额调整为5000万元</t>
  </si>
  <si>
    <t>太湖水治理专项</t>
  </si>
  <si>
    <t>根据水利工程项目预期进度，年度预算安排调整5000万元至下年度安排</t>
  </si>
  <si>
    <t>民航补助资金</t>
  </si>
  <si>
    <t>由于欧洲货运航线执行情况变化，根据年度实际需求，调减预算3000万元</t>
  </si>
  <si>
    <t>现代服务业(金融)扶持资金</t>
  </si>
  <si>
    <t>根据项目预算执行进度予以调减</t>
  </si>
  <si>
    <t>照明设施维护等专项</t>
  </si>
  <si>
    <t>主要是根据中央和省通知精神，一般工商业电价调整至0.6904元/千瓦时，路灯电费减少需调减预算</t>
  </si>
  <si>
    <t>长护险补助</t>
  </si>
  <si>
    <t>长护险自2019年7月1日起实行，相应调减预算</t>
  </si>
  <si>
    <t>政法综合治理专项</t>
  </si>
  <si>
    <t>根据各区公益性保安实际人数，据实调减预算</t>
  </si>
  <si>
    <t>信息技术产业(物联网)扶持资金</t>
  </si>
  <si>
    <t>文化产业发展资金</t>
  </si>
  <si>
    <t>城中村整治等专项</t>
  </si>
  <si>
    <t>根据项目完工后审计进度情况，相应调减预算安排</t>
  </si>
  <si>
    <t>三</t>
  </si>
  <si>
    <t>其他</t>
  </si>
  <si>
    <t>机关管理局资产购置</t>
  </si>
  <si>
    <t>根据锡政会纪[2018]70号和市政府办文单精神，安排机关管理局购置资产支出</t>
  </si>
  <si>
    <t>附表三：</t>
  </si>
  <si>
    <r>
      <rPr>
        <sz val="20"/>
        <color indexed="8"/>
        <rFont val="Times New Roman"/>
        <charset val="134"/>
      </rPr>
      <t>2019</t>
    </r>
    <r>
      <rPr>
        <sz val="20"/>
        <color indexed="8"/>
        <rFont val="方正小标宋简体"/>
        <charset val="134"/>
      </rPr>
      <t>年市本级政府性基金预算调整情况表</t>
    </r>
  </si>
  <si>
    <r>
      <rPr>
        <sz val="12"/>
        <color indexed="8"/>
        <rFont val="Times New Roman"/>
        <charset val="134"/>
      </rPr>
      <t xml:space="preserve">                                                                                                                                                                             </t>
    </r>
    <r>
      <rPr>
        <sz val="12"/>
        <color indexed="8"/>
        <rFont val="方正仿宋_GBK"/>
        <charset val="134"/>
      </rPr>
      <t>金额单位：万元</t>
    </r>
  </si>
  <si>
    <r>
      <rPr>
        <b/>
        <sz val="12"/>
        <rFont val="方正仿宋_GBK"/>
        <charset val="134"/>
      </rPr>
      <t>收入项目</t>
    </r>
  </si>
  <si>
    <r>
      <rPr>
        <b/>
        <sz val="12"/>
        <color indexed="8"/>
        <rFont val="Times New Roman"/>
        <charset val="134"/>
      </rPr>
      <t>2019</t>
    </r>
    <r>
      <rPr>
        <b/>
        <sz val="12"/>
        <color indexed="8"/>
        <rFont val="方正仿宋_GBK"/>
        <charset val="134"/>
      </rPr>
      <t>年</t>
    </r>
    <r>
      <rPr>
        <b/>
        <sz val="12"/>
        <color indexed="8"/>
        <rFont val="Times New Roman"/>
        <charset val="134"/>
      </rPr>
      <t xml:space="preserve">            </t>
    </r>
    <r>
      <rPr>
        <b/>
        <sz val="12"/>
        <color indexed="8"/>
        <rFont val="方正仿宋_GBK"/>
        <charset val="134"/>
      </rPr>
      <t>年度预算</t>
    </r>
  </si>
  <si>
    <r>
      <rPr>
        <b/>
        <sz val="12"/>
        <rFont val="方正仿宋_GBK"/>
        <charset val="134"/>
      </rPr>
      <t>支出项目</t>
    </r>
  </si>
  <si>
    <r>
      <rPr>
        <sz val="12"/>
        <rFont val="Times New Roman"/>
        <charset val="134"/>
      </rPr>
      <t xml:space="preserve"> 1.</t>
    </r>
    <r>
      <rPr>
        <sz val="12"/>
        <color indexed="8"/>
        <rFont val="方正仿宋_GBK"/>
        <charset val="134"/>
      </rPr>
      <t>本级政府性基金收入</t>
    </r>
  </si>
  <si>
    <r>
      <rPr>
        <b/>
        <sz val="12"/>
        <rFont val="方正仿宋_GBK"/>
        <charset val="134"/>
      </rPr>
      <t>一、本级政府性基金支出</t>
    </r>
  </si>
  <si>
    <r>
      <rPr>
        <sz val="12"/>
        <rFont val="方正仿宋_GBK"/>
        <charset val="134"/>
      </rPr>
      <t>国有土地使用权出让收入</t>
    </r>
  </si>
  <si>
    <r>
      <rPr>
        <sz val="12"/>
        <rFont val="Times New Roman"/>
        <charset val="134"/>
      </rPr>
      <t xml:space="preserve"> 1.</t>
    </r>
    <r>
      <rPr>
        <sz val="12"/>
        <color indexed="8"/>
        <rFont val="方正仿宋_GBK"/>
        <charset val="134"/>
      </rPr>
      <t>本级政府性基金支出</t>
    </r>
  </si>
  <si>
    <r>
      <rPr>
        <sz val="12"/>
        <rFont val="方正仿宋_GBK"/>
        <charset val="134"/>
      </rPr>
      <t>国有土地收益基金</t>
    </r>
  </si>
  <si>
    <r>
      <rPr>
        <sz val="12"/>
        <rFont val="方正仿宋_GBK"/>
        <charset val="134"/>
      </rPr>
      <t>国有土地使用权出让收入和专项债券安排支出</t>
    </r>
  </si>
  <si>
    <r>
      <rPr>
        <sz val="12"/>
        <rFont val="方正仿宋_GBK"/>
        <charset val="134"/>
      </rPr>
      <t>农业土地开发资金</t>
    </r>
  </si>
  <si>
    <r>
      <rPr>
        <sz val="12"/>
        <rFont val="方正仿宋_GBK"/>
        <charset val="134"/>
      </rPr>
      <t>国有土地收益基金支出</t>
    </r>
  </si>
  <si>
    <r>
      <rPr>
        <sz val="12"/>
        <rFont val="方正仿宋_GBK"/>
        <charset val="134"/>
      </rPr>
      <t>城市基础设施配套费收入</t>
    </r>
  </si>
  <si>
    <r>
      <rPr>
        <sz val="12"/>
        <rFont val="方正仿宋_GBK"/>
        <charset val="134"/>
      </rPr>
      <t>城市基础设施配套费安排的支出</t>
    </r>
  </si>
  <si>
    <r>
      <rPr>
        <sz val="12"/>
        <rFont val="方正仿宋_GBK"/>
        <charset val="134"/>
      </rPr>
      <t>污水处理费</t>
    </r>
  </si>
  <si>
    <r>
      <rPr>
        <sz val="12"/>
        <rFont val="方正仿宋_GBK"/>
        <charset val="134"/>
      </rPr>
      <t>污水处理费安排的支出</t>
    </r>
  </si>
  <si>
    <r>
      <rPr>
        <sz val="12"/>
        <rFont val="方正仿宋_GBK"/>
        <charset val="134"/>
      </rPr>
      <t>车辆通行费</t>
    </r>
  </si>
  <si>
    <r>
      <rPr>
        <sz val="12"/>
        <rFont val="方正仿宋_GBK"/>
        <charset val="134"/>
      </rPr>
      <t>彩票公益金收入安排的支出</t>
    </r>
  </si>
  <si>
    <r>
      <rPr>
        <sz val="12"/>
        <rFont val="方正仿宋_GBK"/>
        <charset val="134"/>
      </rPr>
      <t>其他各项基金收入</t>
    </r>
  </si>
  <si>
    <r>
      <rPr>
        <sz val="12"/>
        <rFont val="方正仿宋_GBK"/>
        <charset val="134"/>
      </rPr>
      <t>彩票发行费收入安排的支出</t>
    </r>
  </si>
  <si>
    <r>
      <rPr>
        <sz val="12"/>
        <rFont val="Times New Roman"/>
        <charset val="134"/>
      </rPr>
      <t xml:space="preserve"> 2.</t>
    </r>
    <r>
      <rPr>
        <sz val="12"/>
        <color indexed="8"/>
        <rFont val="方正仿宋_GBK"/>
        <charset val="134"/>
      </rPr>
      <t>上级补助收入</t>
    </r>
  </si>
  <si>
    <r>
      <rPr>
        <sz val="12"/>
        <rFont val="方正仿宋_GBK"/>
        <charset val="134"/>
      </rPr>
      <t>车辆通行费安排的支出</t>
    </r>
  </si>
  <si>
    <r>
      <rPr>
        <sz val="12"/>
        <color indexed="8"/>
        <rFont val="方正仿宋_GBK"/>
        <charset val="134"/>
      </rPr>
      <t>彩票公益金</t>
    </r>
  </si>
  <si>
    <r>
      <rPr>
        <sz val="12"/>
        <rFont val="方正仿宋_GBK"/>
        <charset val="134"/>
      </rPr>
      <t>其他基金安排的支出</t>
    </r>
  </si>
  <si>
    <r>
      <rPr>
        <sz val="12"/>
        <color indexed="8"/>
        <rFont val="方正仿宋_GBK"/>
        <charset val="134"/>
      </rPr>
      <t>彩票发行费</t>
    </r>
  </si>
  <si>
    <r>
      <rPr>
        <sz val="12"/>
        <rFont val="Times New Roman"/>
        <charset val="134"/>
      </rPr>
      <t xml:space="preserve"> 2.</t>
    </r>
    <r>
      <rPr>
        <sz val="12"/>
        <color indexed="8"/>
        <rFont val="方正仿宋_GBK"/>
        <charset val="134"/>
      </rPr>
      <t>调出资金</t>
    </r>
  </si>
  <si>
    <r>
      <rPr>
        <sz val="12"/>
        <rFont val="方正仿宋_GBK"/>
        <charset val="134"/>
      </rPr>
      <t>其他基金</t>
    </r>
  </si>
  <si>
    <r>
      <rPr>
        <sz val="12"/>
        <color indexed="8"/>
        <rFont val="Times New Roman"/>
        <charset val="134"/>
      </rPr>
      <t xml:space="preserve"> 3.</t>
    </r>
    <r>
      <rPr>
        <sz val="12"/>
        <color indexed="8"/>
        <rFont val="方正仿宋_GBK"/>
        <charset val="134"/>
      </rPr>
      <t>再融资债券资金支出</t>
    </r>
  </si>
  <si>
    <r>
      <rPr>
        <sz val="12"/>
        <rFont val="Times New Roman"/>
        <charset val="134"/>
      </rPr>
      <t xml:space="preserve"> 3.</t>
    </r>
    <r>
      <rPr>
        <sz val="12"/>
        <color indexed="8"/>
        <rFont val="方正仿宋_GBK"/>
        <charset val="134"/>
      </rPr>
      <t>上年结转收入</t>
    </r>
  </si>
  <si>
    <r>
      <rPr>
        <sz val="12"/>
        <rFont val="Times New Roman"/>
        <charset val="134"/>
      </rPr>
      <t xml:space="preserve"> 4.</t>
    </r>
    <r>
      <rPr>
        <sz val="12"/>
        <rFont val="方正仿宋_GBK"/>
        <charset val="134"/>
      </rPr>
      <t>专项</t>
    </r>
    <r>
      <rPr>
        <sz val="12"/>
        <color indexed="8"/>
        <rFont val="方正仿宋_GBK"/>
        <charset val="134"/>
      </rPr>
      <t>债券还本支出</t>
    </r>
  </si>
  <si>
    <r>
      <rPr>
        <sz val="12"/>
        <color indexed="8"/>
        <rFont val="Times New Roman"/>
        <charset val="134"/>
      </rPr>
      <t xml:space="preserve"> 4.</t>
    </r>
    <r>
      <rPr>
        <sz val="12"/>
        <color indexed="8"/>
        <rFont val="方正仿宋_GBK"/>
        <charset val="134"/>
      </rPr>
      <t>再融资债券资金收入</t>
    </r>
  </si>
  <si>
    <r>
      <rPr>
        <sz val="12"/>
        <color indexed="8"/>
        <rFont val="Times New Roman"/>
        <charset val="134"/>
      </rPr>
      <t xml:space="preserve"> 5.</t>
    </r>
    <r>
      <rPr>
        <sz val="12"/>
        <color indexed="8"/>
        <rFont val="方正仿宋_GBK"/>
        <charset val="134"/>
      </rPr>
      <t>专项新增债券资金收入</t>
    </r>
  </si>
  <si>
    <r>
      <rPr>
        <b/>
        <sz val="12"/>
        <rFont val="方正仿宋_GBK"/>
        <charset val="134"/>
      </rPr>
      <t>二、结转下年支出</t>
    </r>
  </si>
  <si>
    <r>
      <rPr>
        <b/>
        <sz val="12"/>
        <rFont val="方正仿宋_GBK"/>
        <charset val="134"/>
      </rPr>
      <t>收入总计</t>
    </r>
  </si>
  <si>
    <r>
      <rPr>
        <b/>
        <sz val="12"/>
        <rFont val="方正仿宋_GBK"/>
        <charset val="134"/>
      </rPr>
      <t>支出总计</t>
    </r>
  </si>
  <si>
    <r>
      <rPr>
        <sz val="12"/>
        <rFont val="宋体"/>
        <charset val="134"/>
      </rPr>
      <t xml:space="preserve"> </t>
    </r>
    <r>
      <rPr>
        <sz val="12"/>
        <rFont val="宋体"/>
        <charset val="134"/>
      </rPr>
      <t xml:space="preserve"> </t>
    </r>
  </si>
  <si>
    <t>财力</t>
  </si>
  <si>
    <t>附表四：</t>
  </si>
  <si>
    <t>2019年无锡市区社会保险基金预算调整情况表</t>
  </si>
  <si>
    <r>
      <rPr>
        <sz val="12"/>
        <color indexed="8"/>
        <rFont val="方正仿宋_GBK"/>
        <charset val="134"/>
      </rPr>
      <t>金额单位：万元</t>
    </r>
  </si>
  <si>
    <r>
      <rPr>
        <b/>
        <sz val="12"/>
        <color indexed="8"/>
        <rFont val="Times New Roman"/>
        <charset val="134"/>
      </rPr>
      <t>2018</t>
    </r>
    <r>
      <rPr>
        <b/>
        <sz val="12"/>
        <color indexed="8"/>
        <rFont val="方正仿宋_GBK"/>
        <charset val="134"/>
      </rPr>
      <t>年</t>
    </r>
    <r>
      <rPr>
        <b/>
        <sz val="12"/>
        <color indexed="8"/>
        <rFont val="Times New Roman"/>
        <charset val="134"/>
      </rPr>
      <t xml:space="preserve">        </t>
    </r>
    <r>
      <rPr>
        <b/>
        <sz val="12"/>
        <color indexed="8"/>
        <rFont val="方正仿宋_GBK"/>
        <charset val="134"/>
      </rPr>
      <t>决算数</t>
    </r>
  </si>
  <si>
    <r>
      <rPr>
        <b/>
        <sz val="12"/>
        <color indexed="8"/>
        <rFont val="Times New Roman"/>
        <charset val="134"/>
      </rPr>
      <t>2019</t>
    </r>
    <r>
      <rPr>
        <b/>
        <sz val="12"/>
        <color indexed="8"/>
        <rFont val="方正仿宋_GBK"/>
        <charset val="134"/>
      </rPr>
      <t>年</t>
    </r>
    <r>
      <rPr>
        <b/>
        <sz val="12"/>
        <color indexed="8"/>
        <rFont val="Times New Roman"/>
        <charset val="134"/>
      </rPr>
      <t xml:space="preserve">            </t>
    </r>
    <r>
      <rPr>
        <b/>
        <sz val="12"/>
        <color indexed="8"/>
        <rFont val="方正仿宋_GBK"/>
        <charset val="134"/>
      </rPr>
      <t>年度预算数</t>
    </r>
  </si>
  <si>
    <r>
      <rPr>
        <b/>
        <sz val="12"/>
        <color indexed="8"/>
        <rFont val="Times New Roman"/>
        <charset val="134"/>
      </rPr>
      <t>1</t>
    </r>
    <r>
      <rPr>
        <b/>
        <sz val="12"/>
        <color indexed="8"/>
        <rFont val="方正仿宋_GBK"/>
        <charset val="134"/>
      </rPr>
      <t>、社会保险基金预算收入</t>
    </r>
  </si>
  <si>
    <r>
      <rPr>
        <b/>
        <sz val="12"/>
        <color indexed="8"/>
        <rFont val="Times New Roman"/>
        <charset val="134"/>
      </rPr>
      <t>1</t>
    </r>
    <r>
      <rPr>
        <b/>
        <sz val="12"/>
        <color indexed="8"/>
        <rFont val="方正仿宋_GBK"/>
        <charset val="134"/>
      </rPr>
      <t>、社会保险基金预算支出</t>
    </r>
  </si>
  <si>
    <r>
      <rPr>
        <sz val="12"/>
        <color indexed="8"/>
        <rFont val="Times New Roman"/>
        <charset val="134"/>
      </rPr>
      <t xml:space="preserve">  </t>
    </r>
    <r>
      <rPr>
        <sz val="12"/>
        <color indexed="8"/>
        <rFont val="方正仿宋_GBK"/>
        <charset val="134"/>
      </rPr>
      <t>企业职工基本养老保险基金</t>
    </r>
  </si>
  <si>
    <r>
      <rPr>
        <sz val="12"/>
        <color indexed="8"/>
        <rFont val="Times New Roman"/>
        <charset val="134"/>
      </rPr>
      <t xml:space="preserve">  </t>
    </r>
    <r>
      <rPr>
        <sz val="12"/>
        <color indexed="8"/>
        <rFont val="方正仿宋_GBK"/>
        <charset val="134"/>
      </rPr>
      <t>机关事业单位基本养老保险基金</t>
    </r>
  </si>
  <si>
    <r>
      <rPr>
        <sz val="12"/>
        <color indexed="8"/>
        <rFont val="Times New Roman"/>
        <charset val="134"/>
      </rPr>
      <t xml:space="preserve">  </t>
    </r>
    <r>
      <rPr>
        <sz val="12"/>
        <color indexed="8"/>
        <rFont val="方正仿宋_GBK"/>
        <charset val="134"/>
      </rPr>
      <t>城乡居民基本养老保险基金</t>
    </r>
  </si>
  <si>
    <r>
      <rPr>
        <sz val="12"/>
        <color indexed="8"/>
        <rFont val="Times New Roman"/>
        <charset val="134"/>
      </rPr>
      <t xml:space="preserve">  </t>
    </r>
    <r>
      <rPr>
        <sz val="12"/>
        <color indexed="8"/>
        <rFont val="方正仿宋_GBK"/>
        <charset val="134"/>
      </rPr>
      <t>城镇职工基本医疗保险基金</t>
    </r>
  </si>
  <si>
    <r>
      <rPr>
        <sz val="12"/>
        <color indexed="8"/>
        <rFont val="Times New Roman"/>
        <charset val="134"/>
      </rPr>
      <t xml:space="preserve">  </t>
    </r>
    <r>
      <rPr>
        <sz val="12"/>
        <color indexed="8"/>
        <rFont val="方正仿宋_GBK"/>
        <charset val="134"/>
      </rPr>
      <t>居民基本医疗保险基金</t>
    </r>
  </si>
  <si>
    <r>
      <rPr>
        <sz val="12"/>
        <color indexed="8"/>
        <rFont val="Times New Roman"/>
        <charset val="134"/>
      </rPr>
      <t xml:space="preserve">  </t>
    </r>
    <r>
      <rPr>
        <sz val="12"/>
        <color indexed="8"/>
        <rFont val="方正仿宋_GBK"/>
        <charset val="134"/>
      </rPr>
      <t>工伤保险基金</t>
    </r>
  </si>
  <si>
    <r>
      <rPr>
        <sz val="12"/>
        <color indexed="8"/>
        <rFont val="Times New Roman"/>
        <charset val="134"/>
      </rPr>
      <t xml:space="preserve">  </t>
    </r>
    <r>
      <rPr>
        <sz val="12"/>
        <color indexed="8"/>
        <rFont val="方正仿宋_GBK"/>
        <charset val="134"/>
      </rPr>
      <t>失业保险基金</t>
    </r>
  </si>
  <si>
    <r>
      <rPr>
        <sz val="12"/>
        <color indexed="8"/>
        <rFont val="Times New Roman"/>
        <charset val="134"/>
      </rPr>
      <t xml:space="preserve">  </t>
    </r>
    <r>
      <rPr>
        <sz val="12"/>
        <color indexed="8"/>
        <rFont val="方正仿宋_GBK"/>
        <charset val="134"/>
      </rPr>
      <t>生育保险基金</t>
    </r>
  </si>
  <si>
    <r>
      <rPr>
        <b/>
        <sz val="12"/>
        <color indexed="8"/>
        <rFont val="Times New Roman"/>
        <charset val="134"/>
      </rPr>
      <t>2</t>
    </r>
    <r>
      <rPr>
        <b/>
        <sz val="12"/>
        <color indexed="8"/>
        <rFont val="方正仿宋_GBK"/>
        <charset val="134"/>
      </rPr>
      <t>、动用历年结余</t>
    </r>
  </si>
  <si>
    <r>
      <rPr>
        <b/>
        <sz val="12"/>
        <color indexed="8"/>
        <rFont val="Times New Roman"/>
        <charset val="134"/>
      </rPr>
      <t>2</t>
    </r>
    <r>
      <rPr>
        <b/>
        <sz val="12"/>
        <color indexed="8"/>
        <rFont val="方正仿宋_GBK"/>
        <charset val="134"/>
      </rPr>
      <t>、当年收支结余</t>
    </r>
  </si>
  <si>
    <r>
      <rPr>
        <b/>
        <sz val="12"/>
        <color indexed="8"/>
        <rFont val="方正仿宋_GBK"/>
        <charset val="134"/>
      </rPr>
      <t>收入合计</t>
    </r>
  </si>
  <si>
    <r>
      <rPr>
        <b/>
        <sz val="12"/>
        <color indexed="8"/>
        <rFont val="方正仿宋_GBK"/>
        <charset val="134"/>
      </rPr>
      <t>支出合计</t>
    </r>
  </si>
  <si>
    <t>注:(1)企业职工基本养老保险基金当年收入减少299280万元，主要一是因贯彻落实省政府办公厅《江苏省降低社会保险费率实施方案的通知》（苏政办发〔2019〕47号）文件精神，从2019年5月1日起，企业职工基本养老保险单位缴费比例统一降至16%，需调减当年保费收入78889万元；二是由于本年度省级调剂金收缴方式改革，上缴省调剂金和上级补助收入差额为净上缴金额，不在从“上级补助收入”和“上解上级支出”两个项目核算，无锡市属于净上解地区，仅需要从“上解上级支出”项目反映上解金额，需调减“上级补助收入”220391万元，同步调减“上解上级支出”239883万元（因年初预算和当年省实际结算的补助金额有差异，所以收入与支出调减金额不一致。）</t>
  </si>
  <si>
    <t xml:space="preserve">   (2)机关事业基本养老保险基金自2019年5月1日起，全市机关事业单位养老保险单位缴费比例自20%同步下调至16%，在保持基金预算总收入不变的前提下，申请机关事业养老保险费收入调减29126万元，同时调增财政补贴收入29126万元。</t>
  </si>
  <si>
    <t xml:space="preserve">   (3)失业保险基金调增支出预算103986万元，一是根据《关于失业保险支持企业稳定就业岗位有关问题的通知》（苏人社发〔2019〕132号）文件精神，2019年1月1日至12月31日将加大援企稳岗力度，预计申请经营困难且恢复有望企业稳岗返还补贴需增加支出20000万元；二是根据《关于做好失业保险基金支持职业技能提升行动资金管理工作的通知》（苏财社〔2019〕55号）文件要求，以市本级2018 年底失业保险基金滚存结余为基数，按照20%的比例计提提升行动资金，经测算市本级需计提89956万元，该项目资金需作为当年支出追加安排；三是因今年省实际拨付的就业补助资金较去年增加较多，另外失业保险基金降费率后，当期结余持续大幅亏损，为减少失业保险基金当期赤字，充分发挥上级拨入就业补助资金对就业创业工作的助推作用，申请调减其他费用支出中用于社会保险补贴和公益性岗位补贴等相关预算5970万元；四是根据《市政府关于做好当前和今后一个时期促进就业工作的实施意见》（锡政发〔2019〕1号）放宽了技术技能提升补贴申领条件，本年度申领技术技能提升补贴的人数将大幅增长，故申请在2019年度市本级失业保险基金支出总量预算不变的前提下，从“失业保险金支出”项目中调剂120万元，用于以弥补“技能提升补贴支出”预算不足部分。</t>
  </si>
  <si>
    <t>附表五：</t>
  </si>
  <si>
    <t>2019年市本级债券资金收支情况表</t>
  </si>
  <si>
    <r>
      <rPr>
        <sz val="12"/>
        <color indexed="8"/>
        <rFont val="Times New Roman"/>
        <charset val="134"/>
      </rPr>
      <t xml:space="preserve">                                                                                          </t>
    </r>
    <r>
      <rPr>
        <sz val="12"/>
        <color indexed="8"/>
        <rFont val="方正仿宋_GBK"/>
        <charset val="134"/>
      </rPr>
      <t>金额单位：万元</t>
    </r>
  </si>
  <si>
    <r>
      <rPr>
        <b/>
        <sz val="12"/>
        <color theme="1"/>
        <rFont val="方正仿宋_GBK"/>
        <charset val="134"/>
      </rPr>
      <t>序号</t>
    </r>
  </si>
  <si>
    <r>
      <rPr>
        <b/>
        <sz val="12"/>
        <color theme="1"/>
        <rFont val="方正仿宋_GBK"/>
        <charset val="134"/>
      </rPr>
      <t>债券名称</t>
    </r>
  </si>
  <si>
    <r>
      <rPr>
        <b/>
        <sz val="12"/>
        <color theme="1"/>
        <rFont val="方正仿宋_GBK"/>
        <charset val="134"/>
      </rPr>
      <t>收入情况</t>
    </r>
  </si>
  <si>
    <r>
      <rPr>
        <b/>
        <sz val="12"/>
        <color theme="1"/>
        <rFont val="方正仿宋_GBK"/>
        <charset val="134"/>
      </rPr>
      <t>安排使用情况</t>
    </r>
  </si>
  <si>
    <r>
      <rPr>
        <b/>
        <sz val="12"/>
        <color theme="1"/>
        <rFont val="方正仿宋_GBK"/>
        <charset val="134"/>
      </rPr>
      <t>备注</t>
    </r>
  </si>
  <si>
    <r>
      <rPr>
        <b/>
        <sz val="12"/>
        <color theme="1"/>
        <rFont val="方正仿宋_GBK"/>
        <charset val="134"/>
      </rPr>
      <t>债务额度</t>
    </r>
  </si>
  <si>
    <r>
      <rPr>
        <b/>
        <sz val="12"/>
        <color theme="1"/>
        <rFont val="方正仿宋_GBK"/>
        <charset val="134"/>
      </rPr>
      <t>债务期限（年）</t>
    </r>
  </si>
  <si>
    <r>
      <rPr>
        <b/>
        <sz val="12"/>
        <color theme="1"/>
        <rFont val="方正仿宋_GBK"/>
        <charset val="134"/>
      </rPr>
      <t>支出项目</t>
    </r>
  </si>
  <si>
    <r>
      <rPr>
        <b/>
        <sz val="12"/>
        <color theme="1"/>
        <rFont val="方正仿宋_GBK"/>
        <charset val="134"/>
      </rPr>
      <t>项目预算</t>
    </r>
  </si>
  <si>
    <r>
      <rPr>
        <sz val="12"/>
        <color theme="1"/>
        <rFont val="方正仿宋_GBK"/>
        <charset val="134"/>
      </rPr>
      <t>合计</t>
    </r>
  </si>
  <si>
    <r>
      <rPr>
        <sz val="12"/>
        <color theme="1"/>
        <rFont val="方正仿宋_GBK"/>
        <charset val="134"/>
      </rPr>
      <t>一</t>
    </r>
  </si>
  <si>
    <r>
      <rPr>
        <sz val="12"/>
        <color theme="1"/>
        <rFont val="方正仿宋_GBK"/>
        <charset val="134"/>
      </rPr>
      <t>一般置换债券资金</t>
    </r>
  </si>
  <si>
    <r>
      <rPr>
        <sz val="12"/>
        <color theme="1"/>
        <rFont val="方正仿宋_GBK"/>
        <charset val="134"/>
      </rPr>
      <t>偿还到期一般置换债券</t>
    </r>
  </si>
  <si>
    <r>
      <rPr>
        <sz val="12"/>
        <color theme="1"/>
        <rFont val="方正仿宋_GBK"/>
        <charset val="134"/>
      </rPr>
      <t>第三批</t>
    </r>
  </si>
  <si>
    <r>
      <rPr>
        <sz val="12"/>
        <color theme="1"/>
        <rFont val="方正仿宋_GBK"/>
        <charset val="134"/>
      </rPr>
      <t>第五批</t>
    </r>
  </si>
  <si>
    <r>
      <rPr>
        <sz val="12"/>
        <color theme="1"/>
        <rFont val="方正仿宋_GBK"/>
        <charset val="134"/>
      </rPr>
      <t>小计</t>
    </r>
  </si>
  <si>
    <r>
      <rPr>
        <sz val="12"/>
        <color theme="1"/>
        <rFont val="方正仿宋_GBK"/>
        <charset val="134"/>
      </rPr>
      <t>二</t>
    </r>
  </si>
  <si>
    <r>
      <rPr>
        <sz val="12"/>
        <color theme="1"/>
        <rFont val="方正仿宋_GBK"/>
        <charset val="134"/>
      </rPr>
      <t>一般新增债券资金</t>
    </r>
  </si>
  <si>
    <r>
      <rPr>
        <sz val="12"/>
        <color theme="1"/>
        <rFont val="方正仿宋_GBK"/>
        <charset val="134"/>
      </rPr>
      <t>兴昌路北延（广石路</t>
    </r>
    <r>
      <rPr>
        <sz val="12"/>
        <color theme="1"/>
        <rFont val="Times New Roman"/>
        <charset val="134"/>
      </rPr>
      <t>-</t>
    </r>
    <r>
      <rPr>
        <sz val="12"/>
        <color theme="1"/>
        <rFont val="方正仿宋_GBK"/>
        <charset val="134"/>
      </rPr>
      <t>江海路）</t>
    </r>
  </si>
  <si>
    <r>
      <rPr>
        <sz val="12"/>
        <color theme="1"/>
        <rFont val="方正仿宋_GBK"/>
        <charset val="134"/>
      </rPr>
      <t>第一批</t>
    </r>
  </si>
  <si>
    <r>
      <rPr>
        <sz val="12"/>
        <color theme="1"/>
        <rFont val="方正仿宋_GBK"/>
        <charset val="134"/>
      </rPr>
      <t>运河西路延伸（凤翔路－钱皋路）</t>
    </r>
  </si>
  <si>
    <r>
      <rPr>
        <sz val="12"/>
        <color theme="1"/>
        <rFont val="方正仿宋_GBK"/>
        <charset val="134"/>
      </rPr>
      <t>吴桥西路（青石西路</t>
    </r>
    <r>
      <rPr>
        <sz val="12"/>
        <color theme="1"/>
        <rFont val="Times New Roman"/>
        <charset val="134"/>
      </rPr>
      <t>-</t>
    </r>
    <r>
      <rPr>
        <sz val="12"/>
        <color theme="1"/>
        <rFont val="方正仿宋_GBK"/>
        <charset val="134"/>
      </rPr>
      <t>凤翔路）</t>
    </r>
  </si>
  <si>
    <r>
      <rPr>
        <sz val="12"/>
        <color theme="1"/>
        <rFont val="方正仿宋_GBK"/>
        <charset val="134"/>
      </rPr>
      <t>新锡路北延</t>
    </r>
    <r>
      <rPr>
        <sz val="12"/>
        <color theme="1"/>
        <rFont val="Times New Roman"/>
        <charset val="134"/>
      </rPr>
      <t>(</t>
    </r>
    <r>
      <rPr>
        <sz val="12"/>
        <color theme="1"/>
        <rFont val="方正仿宋_GBK"/>
        <charset val="134"/>
      </rPr>
      <t>锡沪路</t>
    </r>
    <r>
      <rPr>
        <sz val="12"/>
        <color theme="1"/>
        <rFont val="Times New Roman"/>
        <charset val="134"/>
      </rPr>
      <t>-</t>
    </r>
    <r>
      <rPr>
        <sz val="12"/>
        <color theme="1"/>
        <rFont val="方正仿宋_GBK"/>
        <charset val="134"/>
      </rPr>
      <t>北中路</t>
    </r>
    <r>
      <rPr>
        <sz val="12"/>
        <color theme="1"/>
        <rFont val="Times New Roman"/>
        <charset val="134"/>
      </rPr>
      <t>)</t>
    </r>
  </si>
  <si>
    <r>
      <rPr>
        <sz val="12"/>
        <color theme="1"/>
        <rFont val="方正仿宋_GBK"/>
        <charset val="134"/>
      </rPr>
      <t>江海西路</t>
    </r>
  </si>
  <si>
    <r>
      <rPr>
        <sz val="12"/>
        <color theme="1"/>
        <rFont val="方正仿宋_GBK"/>
        <charset val="134"/>
      </rPr>
      <t>蠡湖大道快速化改造一期工程（金石路</t>
    </r>
    <r>
      <rPr>
        <sz val="12"/>
        <color theme="1"/>
        <rFont val="Times New Roman"/>
        <charset val="134"/>
      </rPr>
      <t>-</t>
    </r>
    <r>
      <rPr>
        <sz val="12"/>
        <color theme="1"/>
        <rFont val="方正仿宋_GBK"/>
        <charset val="134"/>
      </rPr>
      <t>环太湖高速）快速化改造</t>
    </r>
  </si>
  <si>
    <r>
      <rPr>
        <sz val="12"/>
        <color theme="1"/>
        <rFont val="Times New Roman"/>
        <charset val="134"/>
      </rPr>
      <t>341</t>
    </r>
    <r>
      <rPr>
        <sz val="12"/>
        <color theme="1"/>
        <rFont val="方正仿宋_GBK"/>
        <charset val="134"/>
      </rPr>
      <t>省道无锡马山至宜兴周铁段工程</t>
    </r>
  </si>
  <si>
    <r>
      <rPr>
        <sz val="12"/>
        <color theme="1"/>
        <rFont val="方正仿宋_GBK"/>
        <charset val="134"/>
      </rPr>
      <t>第四批</t>
    </r>
  </si>
  <si>
    <r>
      <rPr>
        <sz val="12"/>
        <color theme="1"/>
        <rFont val="方正仿宋_GBK"/>
        <charset val="134"/>
      </rPr>
      <t>凤翔北路快速化改造工程</t>
    </r>
  </si>
  <si>
    <r>
      <rPr>
        <sz val="12"/>
        <color theme="1"/>
        <rFont val="方正仿宋_GBK"/>
        <charset val="134"/>
      </rPr>
      <t>三</t>
    </r>
  </si>
  <si>
    <r>
      <rPr>
        <sz val="12"/>
        <color theme="1"/>
        <rFont val="方正仿宋_GBK"/>
        <charset val="134"/>
      </rPr>
      <t>专项置换债券资金</t>
    </r>
  </si>
  <si>
    <r>
      <rPr>
        <sz val="12"/>
        <color theme="1"/>
        <rFont val="方正仿宋_GBK"/>
        <charset val="134"/>
      </rPr>
      <t>偿还到期专项置换债券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</si>
</sst>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_);_(&quot;$&quot;* \(#,##0\);_(&quot;$&quot;* &quot;-&quot;??_);_(@_)"/>
    <numFmt numFmtId="177" formatCode="mmm\ dd\,\ yy"/>
    <numFmt numFmtId="178" formatCode="_(&quot;$&quot;* #,##0.0_);_(&quot;$&quot;* \(#,##0.0\);_(&quot;$&quot;* &quot;-&quot;??_);_(@_)"/>
    <numFmt numFmtId="179" formatCode="mm/dd/yy_)"/>
    <numFmt numFmtId="180" formatCode="0_);[Red]\(0\)"/>
    <numFmt numFmtId="181" formatCode="0_ "/>
    <numFmt numFmtId="182" formatCode="#,##0_ "/>
    <numFmt numFmtId="183" formatCode="0.00_);[Red]\(0.00\)"/>
  </numFmts>
  <fonts count="86">
    <font>
      <sz val="11"/>
      <color theme="1"/>
      <name val="宋体"/>
      <charset val="134"/>
      <scheme val="minor"/>
    </font>
    <font>
      <sz val="12"/>
      <name val="Times New Roman"/>
      <charset val="134"/>
    </font>
    <font>
      <sz val="12"/>
      <color theme="1"/>
      <name val="方正黑体_GBK"/>
      <charset val="134"/>
    </font>
    <font>
      <sz val="20"/>
      <color theme="1"/>
      <name val="方正小标宋简体"/>
      <charset val="134"/>
    </font>
    <font>
      <sz val="12"/>
      <color indexed="8"/>
      <name val="Times New Roman"/>
      <charset val="134"/>
    </font>
    <font>
      <b/>
      <sz val="12"/>
      <color theme="1"/>
      <name val="Times New Roman"/>
      <charset val="134"/>
    </font>
    <font>
      <sz val="12"/>
      <color theme="1"/>
      <name val="Times New Roman"/>
      <charset val="134"/>
    </font>
    <font>
      <sz val="12"/>
      <name val="宋体"/>
      <charset val="134"/>
    </font>
    <font>
      <sz val="12"/>
      <color indexed="8"/>
      <name val="方正黑体_GBK"/>
      <charset val="134"/>
    </font>
    <font>
      <sz val="12"/>
      <color indexed="8"/>
      <name val="宋体"/>
      <charset val="134"/>
    </font>
    <font>
      <sz val="20"/>
      <color indexed="8"/>
      <name val="方正小标宋_GBK"/>
      <charset val="134"/>
    </font>
    <font>
      <b/>
      <sz val="12"/>
      <color indexed="8"/>
      <name val="Times New Roman"/>
      <charset val="134"/>
    </font>
    <font>
      <sz val="20"/>
      <color indexed="8"/>
      <name val="Times New Roman"/>
      <charset val="134"/>
    </font>
    <font>
      <sz val="11"/>
      <color indexed="8"/>
      <name val="Times New Roman"/>
      <charset val="134"/>
    </font>
    <font>
      <b/>
      <sz val="12"/>
      <name val="Times New Roman"/>
      <charset val="134"/>
    </font>
    <font>
      <sz val="10"/>
      <name val="宋体"/>
      <charset val="134"/>
    </font>
    <font>
      <sz val="10"/>
      <color indexed="8"/>
      <name val="SimSun"/>
      <charset val="134"/>
    </font>
    <font>
      <sz val="20"/>
      <name val="方正小标宋简体"/>
      <charset val="134"/>
    </font>
    <font>
      <b/>
      <sz val="20"/>
      <name val="仿宋_GB2312"/>
      <charset val="134"/>
    </font>
    <font>
      <sz val="11"/>
      <name val="宋体"/>
      <charset val="134"/>
    </font>
    <font>
      <b/>
      <sz val="12"/>
      <name val="宋体"/>
      <charset val="134"/>
    </font>
    <font>
      <b/>
      <sz val="12"/>
      <color indexed="8"/>
      <name val="宋体"/>
      <charset val="134"/>
    </font>
    <font>
      <sz val="10"/>
      <color indexed="8"/>
      <name val="Times New Roman"/>
      <charset val="134"/>
    </font>
    <font>
      <sz val="10"/>
      <color indexed="8"/>
      <name val="宋体"/>
      <charset val="134"/>
    </font>
    <font>
      <sz val="11"/>
      <color indexed="8"/>
      <name val="宋体"/>
      <charset val="134"/>
    </font>
    <font>
      <sz val="10"/>
      <color rgb="FFFF0000"/>
      <name val="宋体"/>
      <charset val="134"/>
    </font>
    <font>
      <sz val="12"/>
      <color indexed="8"/>
      <name val="方正仿宋_GBK"/>
      <charset val="134"/>
    </font>
    <font>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sz val="10"/>
      <name val="Arial"/>
      <charset val="134"/>
    </font>
    <font>
      <sz val="11"/>
      <color indexed="12"/>
      <name val="宋体"/>
      <charset val="134"/>
    </font>
    <font>
      <sz val="11"/>
      <color indexed="9"/>
      <name val="宋体"/>
      <charset val="134"/>
    </font>
    <font>
      <sz val="11"/>
      <color indexed="20"/>
      <name val="宋体"/>
      <charset val="134"/>
    </font>
    <font>
      <b/>
      <sz val="11"/>
      <color indexed="52"/>
      <name val="宋体"/>
      <charset val="134"/>
    </font>
    <font>
      <b/>
      <sz val="11"/>
      <color indexed="1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sz val="11"/>
      <color indexed="52"/>
      <name val="宋体"/>
      <charset val="134"/>
    </font>
    <font>
      <sz val="11"/>
      <color indexed="60"/>
      <name val="宋体"/>
      <charset val="134"/>
    </font>
    <font>
      <sz val="7"/>
      <name val="Small Fonts"/>
      <charset val="134"/>
    </font>
    <font>
      <sz val="10"/>
      <name val="MS Sans Serif"/>
      <charset val="134"/>
    </font>
    <font>
      <b/>
      <sz val="11"/>
      <color indexed="63"/>
      <name val="宋体"/>
      <charset val="134"/>
    </font>
    <font>
      <b/>
      <sz val="18"/>
      <color indexed="62"/>
      <name val="宋体"/>
      <charset val="134"/>
    </font>
    <font>
      <b/>
      <sz val="11"/>
      <color indexed="8"/>
      <name val="宋体"/>
      <charset val="134"/>
    </font>
    <font>
      <sz val="11"/>
      <color indexed="53"/>
      <name val="宋体"/>
      <charset val="134"/>
    </font>
    <font>
      <b/>
      <sz val="15"/>
      <color indexed="56"/>
      <name val="宋体"/>
      <charset val="134"/>
    </font>
    <font>
      <b/>
      <sz val="18"/>
      <color indexed="56"/>
      <name val="宋体"/>
      <charset val="134"/>
    </font>
    <font>
      <b/>
      <sz val="13"/>
      <color indexed="56"/>
      <name val="宋体"/>
      <charset val="134"/>
    </font>
    <font>
      <b/>
      <sz val="11"/>
      <color indexed="56"/>
      <name val="宋体"/>
      <charset val="134"/>
    </font>
    <font>
      <sz val="11"/>
      <color theme="1"/>
      <name val="宋体"/>
      <charset val="134"/>
      <scheme val="minor"/>
    </font>
    <font>
      <u/>
      <sz val="12"/>
      <color indexed="12"/>
      <name val="宋体"/>
      <charset val="134"/>
    </font>
    <font>
      <u/>
      <sz val="12"/>
      <color indexed="36"/>
      <name val="宋体"/>
      <charset val="134"/>
    </font>
    <font>
      <b/>
      <sz val="11"/>
      <color indexed="9"/>
      <name val="宋体"/>
      <charset val="134"/>
    </font>
    <font>
      <sz val="11"/>
      <color indexed="10"/>
      <name val="宋体"/>
      <charset val="134"/>
    </font>
    <font>
      <sz val="12"/>
      <name val="바탕체"/>
      <charset val="134"/>
    </font>
    <font>
      <sz val="11"/>
      <name val="蹈框"/>
      <charset val="134"/>
    </font>
    <font>
      <sz val="12"/>
      <name val="Courier"/>
      <charset val="134"/>
    </font>
    <font>
      <b/>
      <sz val="12"/>
      <color indexed="8"/>
      <name val="方正仿宋_GBK"/>
      <charset val="134"/>
    </font>
    <font>
      <b/>
      <sz val="12"/>
      <name val="方正仿宋_GBK"/>
      <charset val="134"/>
    </font>
    <font>
      <sz val="12"/>
      <color theme="1"/>
      <name val="方正仿宋_GBK"/>
      <charset val="134"/>
    </font>
    <font>
      <sz val="12"/>
      <name val="方正仿宋_GBK"/>
      <charset val="134"/>
    </font>
    <font>
      <b/>
      <sz val="12"/>
      <color theme="1"/>
      <name val="方正仿宋_GBK"/>
      <charset val="134"/>
    </font>
    <font>
      <sz val="20"/>
      <color indexed="8"/>
      <name val="方正小标宋简体"/>
      <charset val="134"/>
    </font>
  </fonts>
  <fills count="5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12"/>
        <bgColor indexed="64"/>
      </patternFill>
    </fill>
    <fill>
      <patternFill patternType="solid">
        <fgColor indexed="47"/>
        <bgColor indexed="64"/>
      </patternFill>
    </fill>
    <fill>
      <patternFill patternType="solid">
        <fgColor indexed="10"/>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2"/>
        <bgColor indexed="64"/>
      </patternFill>
    </fill>
    <fill>
      <patternFill patternType="solid">
        <fgColor indexed="29"/>
        <bgColor indexed="64"/>
      </patternFill>
    </fill>
    <fill>
      <patternFill patternType="solid">
        <fgColor indexed="9"/>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43"/>
        <bgColor indexed="64"/>
      </patternFill>
    </fill>
    <fill>
      <patternFill patternType="solid">
        <fgColor indexed="26"/>
        <bgColor indexed="64"/>
      </patternFill>
    </fill>
  </fills>
  <borders count="52">
    <border>
      <left/>
      <right/>
      <top/>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medium">
        <color auto="1"/>
      </top>
      <bottom style="hair">
        <color auto="1"/>
      </bottom>
      <diagonal/>
    </border>
    <border>
      <left/>
      <right/>
      <top style="hair">
        <color auto="1"/>
      </top>
      <bottom style="medium">
        <color auto="1"/>
      </bottom>
      <diagonal/>
    </border>
    <border>
      <left style="hair">
        <color auto="1"/>
      </left>
      <right/>
      <top style="hair">
        <color auto="1"/>
      </top>
      <bottom style="medium">
        <color auto="1"/>
      </bottom>
      <diagonal/>
    </border>
    <border>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384">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3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3" applyNumberFormat="0" applyFill="0" applyAlignment="0" applyProtection="0">
      <alignment vertical="center"/>
    </xf>
    <xf numFmtId="0" fontId="35" fillId="0" borderId="33" applyNumberFormat="0" applyFill="0" applyAlignment="0" applyProtection="0">
      <alignment vertical="center"/>
    </xf>
    <xf numFmtId="0" fontId="36" fillId="0" borderId="34" applyNumberFormat="0" applyFill="0" applyAlignment="0" applyProtection="0">
      <alignment vertical="center"/>
    </xf>
    <xf numFmtId="0" fontId="36" fillId="0" borderId="0" applyNumberFormat="0" applyFill="0" applyBorder="0" applyAlignment="0" applyProtection="0">
      <alignment vertical="center"/>
    </xf>
    <xf numFmtId="0" fontId="37" fillId="4" borderId="35" applyNumberFormat="0" applyAlignment="0" applyProtection="0">
      <alignment vertical="center"/>
    </xf>
    <xf numFmtId="0" fontId="38" fillId="5" borderId="36" applyNumberFormat="0" applyAlignment="0" applyProtection="0">
      <alignment vertical="center"/>
    </xf>
    <xf numFmtId="0" fontId="39" fillId="5" borderId="35" applyNumberFormat="0" applyAlignment="0" applyProtection="0">
      <alignment vertical="center"/>
    </xf>
    <xf numFmtId="0" fontId="40" fillId="6" borderId="37" applyNumberFormat="0" applyAlignment="0" applyProtection="0">
      <alignment vertical="center"/>
    </xf>
    <xf numFmtId="0" fontId="41" fillId="0" borderId="38" applyNumberFormat="0" applyFill="0" applyAlignment="0" applyProtection="0">
      <alignment vertical="center"/>
    </xf>
    <xf numFmtId="0" fontId="42" fillId="0" borderId="39"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9" fillId="0" borderId="0">
      <alignment vertical="center"/>
    </xf>
    <xf numFmtId="0" fontId="1" fillId="0" borderId="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7" borderId="0" applyNumberFormat="0" applyBorder="0" applyAlignment="0" applyProtection="0">
      <alignment vertical="center"/>
    </xf>
    <xf numFmtId="0" fontId="24" fillId="35" borderId="0" applyNumberFormat="0" applyBorder="0" applyAlignment="0" applyProtection="0">
      <alignment vertical="center"/>
    </xf>
    <xf numFmtId="0" fontId="24" fillId="38"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4" fillId="40" borderId="0" applyNumberFormat="0" applyBorder="0" applyAlignment="0" applyProtection="0">
      <alignment vertical="center"/>
    </xf>
    <xf numFmtId="0" fontId="24" fillId="34" borderId="0" applyNumberFormat="0" applyBorder="0" applyAlignment="0" applyProtection="0">
      <alignment vertical="center"/>
    </xf>
    <xf numFmtId="0" fontId="24" fillId="41" borderId="0" applyNumberFormat="0" applyBorder="0" applyAlignment="0" applyProtection="0">
      <alignment vertical="center"/>
    </xf>
    <xf numFmtId="0" fontId="24" fillId="38" borderId="0" applyNumberFormat="0" applyBorder="0" applyAlignment="0" applyProtection="0">
      <alignment vertical="center"/>
    </xf>
    <xf numFmtId="0" fontId="24" fillId="36" borderId="0" applyNumberFormat="0" applyBorder="0" applyAlignment="0" applyProtection="0">
      <alignment vertical="center"/>
    </xf>
    <xf numFmtId="0" fontId="49" fillId="0" borderId="0">
      <alignment vertical="center"/>
    </xf>
    <xf numFmtId="0" fontId="24" fillId="42" borderId="0" applyNumberFormat="0" applyBorder="0" applyAlignment="0" applyProtection="0">
      <alignment vertical="center"/>
    </xf>
    <xf numFmtId="0" fontId="24" fillId="43" borderId="0" applyNumberFormat="0" applyBorder="0" applyAlignment="0" applyProtection="0">
      <alignment vertical="center"/>
    </xf>
    <xf numFmtId="0" fontId="24" fillId="44" borderId="0" applyNumberFormat="0" applyBorder="0" applyAlignment="0" applyProtection="0">
      <alignment vertical="center"/>
    </xf>
    <xf numFmtId="0" fontId="24" fillId="42" borderId="0" applyNumberFormat="0" applyBorder="0" applyAlignment="0" applyProtection="0">
      <alignment vertical="center"/>
    </xf>
    <xf numFmtId="0" fontId="24" fillId="45" borderId="0" applyNumberFormat="0" applyBorder="0" applyAlignment="0" applyProtection="0">
      <alignment vertical="center"/>
    </xf>
    <xf numFmtId="0" fontId="24" fillId="36"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5" borderId="0" applyNumberFormat="0" applyBorder="0" applyAlignment="0" applyProtection="0">
      <alignment vertical="center"/>
    </xf>
    <xf numFmtId="0" fontId="24" fillId="43" borderId="0" applyNumberFormat="0" applyBorder="0" applyAlignment="0" applyProtection="0">
      <alignment vertical="center"/>
    </xf>
    <xf numFmtId="0" fontId="24" fillId="46" borderId="0" applyNumberFormat="0" applyBorder="0" applyAlignment="0" applyProtection="0">
      <alignment vertical="center"/>
    </xf>
    <xf numFmtId="0" fontId="24" fillId="41" borderId="0" applyNumberFormat="0" applyBorder="0" applyAlignment="0" applyProtection="0">
      <alignment vertical="center"/>
    </xf>
    <xf numFmtId="0" fontId="24" fillId="45" borderId="0" applyNumberFormat="0" applyBorder="0" applyAlignment="0" applyProtection="0">
      <alignment vertical="center"/>
    </xf>
    <xf numFmtId="0" fontId="24" fillId="47" borderId="0" applyNumberFormat="0" applyBorder="0" applyAlignment="0" applyProtection="0">
      <alignment vertical="center"/>
    </xf>
    <xf numFmtId="0" fontId="50" fillId="48" borderId="0" applyNumberFormat="0" applyBorder="0" applyAlignment="0" applyProtection="0">
      <alignment vertical="center"/>
    </xf>
    <xf numFmtId="0" fontId="50" fillId="43" borderId="0" applyNumberFormat="0" applyBorder="0" applyAlignment="0" applyProtection="0">
      <alignment vertical="center"/>
    </xf>
    <xf numFmtId="0" fontId="50" fillId="44" borderId="0" applyNumberFormat="0" applyBorder="0" applyAlignment="0" applyProtection="0">
      <alignment vertical="center"/>
    </xf>
    <xf numFmtId="0" fontId="50" fillId="42" borderId="0" applyNumberFormat="0" applyBorder="0" applyAlignment="0" applyProtection="0">
      <alignment vertical="center"/>
    </xf>
    <xf numFmtId="0" fontId="50" fillId="48" borderId="0" applyNumberFormat="0" applyBorder="0" applyAlignment="0" applyProtection="0">
      <alignment vertical="center"/>
    </xf>
    <xf numFmtId="0" fontId="50" fillId="36"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49" borderId="0" applyNumberFormat="0" applyBorder="0" applyAlignment="0" applyProtection="0">
      <alignment vertical="center"/>
    </xf>
    <xf numFmtId="0" fontId="51" fillId="43" borderId="0" applyNumberFormat="0" applyBorder="0" applyAlignment="0" applyProtection="0">
      <alignment vertical="center"/>
    </xf>
    <xf numFmtId="0" fontId="51" fillId="46" borderId="0" applyNumberFormat="0" applyBorder="0" applyAlignment="0" applyProtection="0">
      <alignment vertical="center"/>
    </xf>
    <xf numFmtId="0" fontId="51" fillId="50" borderId="0" applyNumberFormat="0" applyBorder="0" applyAlignment="0" applyProtection="0">
      <alignment vertical="center"/>
    </xf>
    <xf numFmtId="0" fontId="51" fillId="48" borderId="0" applyNumberFormat="0" applyBorder="0" applyAlignment="0" applyProtection="0">
      <alignment vertical="center"/>
    </xf>
    <xf numFmtId="0" fontId="51" fillId="51" borderId="0" applyNumberFormat="0" applyBorder="0" applyAlignment="0" applyProtection="0">
      <alignment vertical="center"/>
    </xf>
    <xf numFmtId="0" fontId="50" fillId="48" borderId="0" applyNumberFormat="0" applyBorder="0" applyAlignment="0" applyProtection="0">
      <alignment vertical="center"/>
    </xf>
    <xf numFmtId="0" fontId="50" fillId="52" borderId="0" applyNumberFormat="0" applyBorder="0" applyAlignment="0" applyProtection="0">
      <alignment vertical="center"/>
    </xf>
    <xf numFmtId="0" fontId="50" fillId="53" borderId="0" applyNumberFormat="0" applyBorder="0" applyAlignment="0" applyProtection="0">
      <alignment vertical="center"/>
    </xf>
    <xf numFmtId="0" fontId="50" fillId="54" borderId="0" applyNumberFormat="0" applyBorder="0" applyAlignment="0" applyProtection="0">
      <alignment vertical="center"/>
    </xf>
    <xf numFmtId="0" fontId="50" fillId="48" borderId="0" applyNumberFormat="0" applyBorder="0" applyAlignment="0" applyProtection="0">
      <alignment vertical="center"/>
    </xf>
    <xf numFmtId="0" fontId="50" fillId="52" borderId="0" applyNumberFormat="0" applyBorder="0" applyAlignment="0" applyProtection="0">
      <alignment vertical="center"/>
    </xf>
    <xf numFmtId="0" fontId="52" fillId="40" borderId="0" applyNumberFormat="0" applyBorder="0" applyAlignment="0" applyProtection="0">
      <alignment vertical="center"/>
    </xf>
    <xf numFmtId="0" fontId="53" fillId="35" borderId="40" applyNumberFormat="0" applyAlignment="0" applyProtection="0">
      <alignment vertical="center"/>
    </xf>
    <xf numFmtId="0" fontId="54" fillId="55" borderId="41" applyNumberFormat="0" applyAlignment="0" applyProtection="0">
      <alignment vertical="center"/>
    </xf>
    <xf numFmtId="0" fontId="55" fillId="0" borderId="0" applyNumberFormat="0" applyFill="0" applyBorder="0" applyAlignment="0" applyProtection="0">
      <alignment vertical="center"/>
    </xf>
    <xf numFmtId="0" fontId="48" fillId="34" borderId="0" applyNumberFormat="0" applyBorder="0" applyAlignment="0" applyProtection="0">
      <alignment vertical="center"/>
    </xf>
    <xf numFmtId="0" fontId="56" fillId="0" borderId="42" applyNumberFormat="0" applyFill="0" applyAlignment="0" applyProtection="0">
      <alignment vertical="center"/>
    </xf>
    <xf numFmtId="0" fontId="57" fillId="0" borderId="43" applyNumberFormat="0" applyFill="0" applyAlignment="0" applyProtection="0">
      <alignment vertical="center"/>
    </xf>
    <xf numFmtId="0" fontId="58" fillId="0" borderId="44" applyNumberFormat="0" applyFill="0" applyAlignment="0" applyProtection="0">
      <alignment vertical="center"/>
    </xf>
    <xf numFmtId="0" fontId="58" fillId="0" borderId="0" applyNumberFormat="0" applyFill="0" applyBorder="0" applyAlignment="0" applyProtection="0">
      <alignment vertical="center"/>
    </xf>
    <xf numFmtId="0" fontId="59" fillId="36" borderId="40" applyNumberFormat="0" applyAlignment="0" applyProtection="0">
      <alignment vertical="center"/>
    </xf>
    <xf numFmtId="0" fontId="60" fillId="0" borderId="45" applyNumberFormat="0" applyFill="0" applyAlignment="0" applyProtection="0">
      <alignment vertical="center"/>
    </xf>
    <xf numFmtId="0" fontId="61" fillId="44" borderId="0" applyNumberFormat="0" applyBorder="0" applyAlignment="0" applyProtection="0">
      <alignment vertical="center"/>
    </xf>
    <xf numFmtId="37" fontId="62" fillId="0" borderId="0">
      <alignment vertical="center"/>
    </xf>
    <xf numFmtId="0" fontId="63" fillId="0" borderId="0">
      <alignment vertical="center"/>
    </xf>
    <xf numFmtId="0" fontId="24" fillId="37" borderId="46" applyNumberFormat="0" applyFont="0" applyAlignment="0" applyProtection="0">
      <alignment vertical="center"/>
    </xf>
    <xf numFmtId="0" fontId="64" fillId="35" borderId="47" applyNumberFormat="0" applyAlignment="0" applyProtection="0">
      <alignment vertical="center"/>
    </xf>
    <xf numFmtId="0" fontId="65" fillId="0" borderId="0" applyNumberFormat="0" applyFill="0" applyBorder="0" applyAlignment="0" applyProtection="0">
      <alignment vertical="center"/>
    </xf>
    <xf numFmtId="0" fontId="66" fillId="0" borderId="48" applyNumberFormat="0" applyFill="0" applyAlignment="0" applyProtection="0">
      <alignment vertical="center"/>
    </xf>
    <xf numFmtId="0" fontId="67" fillId="0" borderId="0" applyNumberFormat="0" applyFill="0" applyBorder="0" applyAlignment="0" applyProtection="0">
      <alignment vertical="center"/>
    </xf>
    <xf numFmtId="9" fontId="7" fillId="0" borderId="0" applyBorder="0" applyProtection="0">
      <alignment vertical="center"/>
    </xf>
    <xf numFmtId="9" fontId="7" fillId="0" borderId="0" applyBorder="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4" fillId="0" borderId="0">
      <alignment vertical="center"/>
    </xf>
    <xf numFmtId="0" fontId="7" fillId="0" borderId="0">
      <alignment vertical="center"/>
    </xf>
    <xf numFmtId="0" fontId="7" fillId="0" borderId="0" applyProtection="0">
      <alignment vertical="center"/>
    </xf>
    <xf numFmtId="0" fontId="49"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4" fillId="0" borderId="0">
      <alignment vertical="center"/>
    </xf>
    <xf numFmtId="0" fontId="2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7" fillId="0" borderId="0">
      <alignment vertical="center"/>
    </xf>
    <xf numFmtId="0" fontId="7" fillId="0" borderId="0">
      <alignment vertical="center"/>
    </xf>
    <xf numFmtId="0" fontId="24" fillId="0" borderId="0">
      <alignment vertical="center"/>
    </xf>
    <xf numFmtId="0" fontId="24" fillId="0" borderId="0">
      <alignment vertical="center"/>
    </xf>
    <xf numFmtId="0" fontId="7" fillId="0" borderId="0">
      <alignment vertical="center"/>
    </xf>
    <xf numFmtId="0" fontId="72" fillId="0" borderId="0">
      <alignment vertical="center"/>
    </xf>
    <xf numFmtId="0" fontId="72"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4" fillId="0" borderId="0">
      <alignment vertical="center"/>
    </xf>
    <xf numFmtId="0" fontId="49" fillId="0" borderId="0">
      <alignment vertical="center"/>
    </xf>
    <xf numFmtId="0" fontId="24" fillId="0" borderId="0">
      <alignment vertical="center"/>
    </xf>
    <xf numFmtId="0" fontId="49" fillId="0" borderId="0">
      <alignment vertical="center"/>
    </xf>
    <xf numFmtId="0" fontId="7" fillId="0" borderId="0">
      <alignment vertical="center"/>
    </xf>
    <xf numFmtId="0" fontId="7" fillId="0" borderId="0">
      <alignment vertical="center"/>
    </xf>
    <xf numFmtId="0" fontId="72"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4" fillId="0" borderId="0">
      <alignment vertical="center"/>
    </xf>
    <xf numFmtId="0" fontId="49"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4" fillId="0" borderId="0" applyNumberFormat="0" applyFont="0" applyFill="0" applyBorder="0" applyAlignment="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4" fillId="0" borderId="0">
      <alignment vertical="center"/>
    </xf>
    <xf numFmtId="0" fontId="24" fillId="0" borderId="0">
      <alignment vertical="center"/>
    </xf>
    <xf numFmtId="0" fontId="24" fillId="0" borderId="0">
      <alignment vertical="center"/>
    </xf>
    <xf numFmtId="0" fontId="7" fillId="0" borderId="0">
      <alignment vertical="center"/>
    </xf>
    <xf numFmtId="0" fontId="24" fillId="0" borderId="0">
      <alignment vertical="center"/>
    </xf>
    <xf numFmtId="0" fontId="24" fillId="0" borderId="0">
      <alignment vertical="center"/>
    </xf>
    <xf numFmtId="0" fontId="0" fillId="0" borderId="0">
      <alignment vertical="center"/>
    </xf>
    <xf numFmtId="0" fontId="24" fillId="0" borderId="0">
      <alignment vertical="center"/>
    </xf>
    <xf numFmtId="0" fontId="24" fillId="0" borderId="0">
      <alignment vertical="center"/>
    </xf>
    <xf numFmtId="0" fontId="73" fillId="0" borderId="0" applyNumberFormat="0" applyFill="0" applyBorder="0" applyAlignment="0" applyProtection="0">
      <alignment vertical="top"/>
      <protection locked="0"/>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74" fillId="0" borderId="0" applyNumberFormat="0" applyFill="0" applyBorder="0" applyAlignment="0" applyProtection="0">
      <alignment vertical="top"/>
      <protection locked="0"/>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66" fillId="0" borderId="51" applyNumberFormat="0" applyFill="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53" fillId="42" borderId="40"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75" fillId="55" borderId="41"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9" fontId="7" fillId="0" borderId="0" applyBorder="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38" fontId="24" fillId="0" borderId="0" applyFont="0" applyFill="0" applyBorder="0" applyAlignment="0" applyProtection="0">
      <alignment vertical="center"/>
    </xf>
    <xf numFmtId="40" fontId="24" fillId="0" borderId="0" applyFont="0" applyFill="0" applyBorder="0" applyAlignment="0" applyProtection="0">
      <alignment vertical="center"/>
    </xf>
    <xf numFmtId="0" fontId="24" fillId="0" borderId="0" applyFont="0" applyFill="0" applyBorder="0" applyAlignment="0" applyProtection="0">
      <alignment vertical="center"/>
    </xf>
    <xf numFmtId="0" fontId="24" fillId="0" borderId="0" applyFont="0" applyFill="0" applyBorder="0" applyAlignment="0" applyProtection="0">
      <alignment vertical="center"/>
    </xf>
    <xf numFmtId="0" fontId="77" fillId="0" borderId="0">
      <alignment vertical="center"/>
    </xf>
    <xf numFmtId="176" fontId="24" fillId="0" borderId="0" applyFont="0" applyFill="0" applyBorder="0" applyAlignment="0" applyProtection="0">
      <alignment vertical="center"/>
    </xf>
    <xf numFmtId="177" fontId="24" fillId="0" borderId="0" applyFont="0" applyFill="0" applyBorder="0" applyAlignment="0" applyProtection="0">
      <alignment vertical="center"/>
    </xf>
    <xf numFmtId="178" fontId="24" fillId="0" borderId="0" applyFont="0" applyFill="0" applyBorder="0" applyAlignment="0" applyProtection="0">
      <alignment vertical="center"/>
    </xf>
    <xf numFmtId="179" fontId="24" fillId="0" borderId="0" applyFont="0" applyFill="0" applyBorder="0" applyAlignment="0" applyProtection="0">
      <alignment vertical="center"/>
    </xf>
    <xf numFmtId="0" fontId="27" fillId="0" borderId="0">
      <alignment vertical="center"/>
    </xf>
    <xf numFmtId="41"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24" fillId="0" borderId="0" applyFont="0" applyFill="0" applyBorder="0" applyAlignment="0" applyProtection="0">
      <alignment vertical="center"/>
    </xf>
    <xf numFmtId="0"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78" fillId="0" borderId="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4" fillId="42" borderId="47" applyNumberFormat="0" applyAlignment="0" applyProtection="0">
      <alignment vertical="center"/>
    </xf>
    <xf numFmtId="0" fontId="64" fillId="42" borderId="47" applyNumberFormat="0" applyAlignment="0" applyProtection="0">
      <alignment vertical="center"/>
    </xf>
    <xf numFmtId="0" fontId="64" fillId="42" borderId="47" applyNumberFormat="0" applyAlignment="0" applyProtection="0">
      <alignment vertical="center"/>
    </xf>
    <xf numFmtId="0" fontId="59" fillId="36" borderId="40" applyNumberFormat="0" applyAlignment="0" applyProtection="0">
      <alignment vertical="center"/>
    </xf>
    <xf numFmtId="0" fontId="59" fillId="36" borderId="40" applyNumberFormat="0" applyAlignment="0" applyProtection="0">
      <alignment vertical="center"/>
    </xf>
    <xf numFmtId="0" fontId="59" fillId="36" borderId="40" applyNumberFormat="0" applyAlignment="0" applyProtection="0">
      <alignment vertical="center"/>
    </xf>
    <xf numFmtId="0" fontId="79" fillId="0" borderId="0">
      <alignment vertical="center"/>
    </xf>
    <xf numFmtId="0" fontId="1" fillId="0" borderId="0">
      <alignment vertical="center"/>
    </xf>
    <xf numFmtId="0" fontId="24" fillId="58" borderId="46" applyNumberFormat="0" applyFont="0" applyAlignment="0" applyProtection="0">
      <alignment vertical="center"/>
    </xf>
    <xf numFmtId="0" fontId="24" fillId="58" borderId="46" applyNumberFormat="0" applyFont="0" applyAlignment="0" applyProtection="0">
      <alignment vertical="center"/>
    </xf>
    <xf numFmtId="0" fontId="24" fillId="58" borderId="46" applyNumberFormat="0" applyFont="0" applyAlignment="0" applyProtection="0">
      <alignment vertical="center"/>
    </xf>
    <xf numFmtId="0" fontId="24" fillId="58" borderId="46" applyNumberFormat="0" applyFont="0" applyAlignment="0" applyProtection="0">
      <alignment vertical="center"/>
    </xf>
    <xf numFmtId="0" fontId="24" fillId="58" borderId="46" applyNumberFormat="0" applyFont="0" applyAlignment="0" applyProtection="0">
      <alignment vertical="center"/>
    </xf>
    <xf numFmtId="0" fontId="76" fillId="0" borderId="0" applyNumberFormat="0" applyFill="0" applyBorder="0" applyAlignment="0" applyProtection="0">
      <alignment vertical="center"/>
    </xf>
    <xf numFmtId="0" fontId="60" fillId="0" borderId="45" applyNumberFormat="0" applyFill="0" applyAlignment="0" applyProtection="0">
      <alignment vertical="center"/>
    </xf>
    <xf numFmtId="0" fontId="51" fillId="52" borderId="0" applyNumberFormat="0" applyBorder="0" applyAlignment="0" applyProtection="0">
      <alignment vertical="center"/>
    </xf>
    <xf numFmtId="0" fontId="51" fillId="36" borderId="0" applyNumberFormat="0" applyBorder="0" applyAlignment="0" applyProtection="0">
      <alignment vertical="center"/>
    </xf>
  </cellStyleXfs>
  <cellXfs count="196">
    <xf numFmtId="0" fontId="0" fillId="0" borderId="0" xfId="0">
      <alignment vertical="center"/>
    </xf>
    <xf numFmtId="0" fontId="1" fillId="0" borderId="0" xfId="1703" applyFont="1"/>
    <xf numFmtId="0" fontId="0" fillId="0" borderId="0" xfId="1834" applyFont="1" applyFill="1">
      <alignment vertical="center"/>
    </xf>
    <xf numFmtId="0" fontId="0" fillId="0" borderId="0" xfId="1834" applyFont="1" applyAlignment="1">
      <alignment horizontal="center" vertical="center"/>
    </xf>
    <xf numFmtId="0" fontId="0" fillId="0" borderId="0" xfId="1834" applyFont="1" applyAlignment="1">
      <alignment vertical="center" wrapText="1"/>
    </xf>
    <xf numFmtId="0" fontId="0" fillId="0" borderId="0" xfId="1834" applyFont="1">
      <alignment vertical="center"/>
    </xf>
    <xf numFmtId="0" fontId="2" fillId="0" borderId="0" xfId="1834" applyFont="1" applyAlignment="1">
      <alignment horizontal="left" vertical="center"/>
    </xf>
    <xf numFmtId="0" fontId="0" fillId="0" borderId="0" xfId="1834" applyAlignment="1">
      <alignment horizontal="center" vertical="center"/>
    </xf>
    <xf numFmtId="0" fontId="0" fillId="0" borderId="0" xfId="1834" applyAlignment="1">
      <alignment vertical="center" wrapText="1"/>
    </xf>
    <xf numFmtId="0" fontId="3" fillId="0" borderId="0" xfId="1834" applyFont="1" applyAlignment="1">
      <alignment horizontal="center" vertical="center"/>
    </xf>
    <xf numFmtId="0" fontId="4" fillId="0" borderId="1" xfId="1703" applyFont="1" applyBorder="1" applyAlignment="1">
      <alignment horizontal="right" wrapText="1"/>
    </xf>
    <xf numFmtId="0" fontId="5" fillId="0" borderId="2" xfId="1834" applyFont="1" applyBorder="1" applyAlignment="1">
      <alignment horizontal="center" vertical="center"/>
    </xf>
    <xf numFmtId="0" fontId="5" fillId="0" borderId="3" xfId="1834" applyFont="1" applyBorder="1" applyAlignment="1">
      <alignment horizontal="center" vertical="center"/>
    </xf>
    <xf numFmtId="0" fontId="5" fillId="0" borderId="4" xfId="1834" applyFont="1" applyBorder="1" applyAlignment="1">
      <alignment horizontal="center" vertical="center"/>
    </xf>
    <xf numFmtId="0" fontId="5" fillId="0" borderId="4" xfId="1834" applyFont="1" applyBorder="1" applyAlignment="1">
      <alignment horizontal="center" vertical="center" wrapText="1"/>
    </xf>
    <xf numFmtId="0" fontId="6" fillId="0" borderId="2" xfId="1834" applyFont="1" applyBorder="1" applyAlignment="1">
      <alignment horizontal="center" vertical="center"/>
    </xf>
    <xf numFmtId="0" fontId="6" fillId="0" borderId="3" xfId="1834" applyFont="1" applyBorder="1" applyAlignment="1">
      <alignment horizontal="center" vertical="center"/>
    </xf>
    <xf numFmtId="0" fontId="6" fillId="0" borderId="4" xfId="1834" applyFont="1" applyBorder="1" applyAlignment="1">
      <alignment horizontal="center" vertical="center"/>
    </xf>
    <xf numFmtId="0" fontId="6" fillId="0" borderId="4" xfId="1834" applyFont="1" applyBorder="1" applyAlignment="1">
      <alignment horizontal="center" vertical="center" wrapText="1"/>
    </xf>
    <xf numFmtId="0" fontId="6" fillId="0" borderId="5" xfId="1834" applyFont="1" applyFill="1" applyBorder="1" applyAlignment="1">
      <alignment horizontal="center" vertical="center"/>
    </xf>
    <xf numFmtId="0" fontId="6" fillId="0" borderId="6" xfId="1834" applyFont="1" applyFill="1" applyBorder="1" applyAlignment="1">
      <alignment horizontal="center" vertical="center"/>
    </xf>
    <xf numFmtId="0" fontId="6" fillId="0" borderId="4" xfId="1834" applyFont="1" applyFill="1" applyBorder="1" applyAlignment="1">
      <alignment horizontal="center" vertical="center"/>
    </xf>
    <xf numFmtId="0" fontId="6" fillId="0" borderId="4" xfId="1834" applyFont="1" applyFill="1" applyBorder="1" applyAlignment="1">
      <alignment horizontal="center" vertical="center" wrapText="1"/>
    </xf>
    <xf numFmtId="0" fontId="6" fillId="0" borderId="3" xfId="1834" applyFont="1" applyFill="1" applyBorder="1" applyAlignment="1">
      <alignment horizontal="center" vertical="center"/>
    </xf>
    <xf numFmtId="0" fontId="6" fillId="0" borderId="7" xfId="1834" applyFont="1" applyFill="1" applyBorder="1" applyAlignment="1">
      <alignment horizontal="center" vertical="center"/>
    </xf>
    <xf numFmtId="0" fontId="6" fillId="0" borderId="8" xfId="1834" applyFont="1" applyFill="1" applyBorder="1" applyAlignment="1">
      <alignment horizontal="center" vertical="center"/>
    </xf>
    <xf numFmtId="0" fontId="6" fillId="0" borderId="9" xfId="1834" applyFont="1" applyFill="1" applyBorder="1" applyAlignment="1">
      <alignment horizontal="center" vertical="center"/>
    </xf>
    <xf numFmtId="0" fontId="5" fillId="0" borderId="4" xfId="1834" applyFont="1" applyFill="1" applyBorder="1" applyAlignment="1">
      <alignment horizontal="center" vertical="center"/>
    </xf>
    <xf numFmtId="0" fontId="6" fillId="0" borderId="10" xfId="1834" applyFont="1" applyFill="1" applyBorder="1" applyAlignment="1">
      <alignment horizontal="center" vertical="center"/>
    </xf>
    <xf numFmtId="0" fontId="6" fillId="0" borderId="11" xfId="1834" applyFont="1" applyFill="1" applyBorder="1" applyAlignment="1">
      <alignment horizontal="center" vertical="center"/>
    </xf>
    <xf numFmtId="0" fontId="6" fillId="0" borderId="12" xfId="1834" applyFont="1" applyFill="1" applyBorder="1" applyAlignment="1">
      <alignment horizontal="center" vertical="center"/>
    </xf>
    <xf numFmtId="0" fontId="6" fillId="0" borderId="13" xfId="1834" applyFont="1" applyFill="1" applyBorder="1" applyAlignment="1">
      <alignment horizontal="center" vertical="center"/>
    </xf>
    <xf numFmtId="0" fontId="5" fillId="0" borderId="13" xfId="1834" applyFont="1" applyFill="1" applyBorder="1" applyAlignment="1">
      <alignment horizontal="center" vertical="center"/>
    </xf>
    <xf numFmtId="0" fontId="6" fillId="0" borderId="14" xfId="1834" applyFont="1" applyFill="1" applyBorder="1" applyAlignment="1">
      <alignment horizontal="center" vertical="center"/>
    </xf>
    <xf numFmtId="0" fontId="6" fillId="0" borderId="0" xfId="1834" applyFont="1" applyFill="1" applyBorder="1" applyAlignment="1">
      <alignment horizontal="center" vertical="center"/>
    </xf>
    <xf numFmtId="0" fontId="6" fillId="0" borderId="1" xfId="1834" applyFont="1" applyFill="1" applyBorder="1" applyAlignment="1">
      <alignment horizontal="center" vertical="center"/>
    </xf>
    <xf numFmtId="0" fontId="6" fillId="0" borderId="15" xfId="1834" applyFont="1" applyBorder="1" applyAlignment="1">
      <alignment horizontal="center" vertical="center"/>
    </xf>
    <xf numFmtId="0" fontId="5" fillId="0" borderId="15" xfId="1834" applyFont="1" applyBorder="1" applyAlignment="1">
      <alignment horizontal="center" vertical="center"/>
    </xf>
    <xf numFmtId="0" fontId="6" fillId="0" borderId="15" xfId="1834" applyFont="1" applyBorder="1" applyAlignment="1">
      <alignment horizontal="center" vertical="center" wrapText="1"/>
    </xf>
    <xf numFmtId="0" fontId="6" fillId="0" borderId="16" xfId="1834" applyFont="1" applyBorder="1" applyAlignment="1">
      <alignment horizontal="center" vertical="center"/>
    </xf>
    <xf numFmtId="0" fontId="1" fillId="0" borderId="17" xfId="1703" applyFont="1" applyBorder="1" applyAlignment="1">
      <alignment horizontal="left" vertical="center" wrapText="1"/>
    </xf>
    <xf numFmtId="0" fontId="1" fillId="0" borderId="0" xfId="1703" applyFont="1" applyBorder="1" applyAlignment="1">
      <alignment horizontal="left" vertical="center" wrapText="1"/>
    </xf>
    <xf numFmtId="0" fontId="7" fillId="0" borderId="0" xfId="1700" applyFont="1" applyAlignment="1"/>
    <xf numFmtId="0" fontId="8" fillId="0" borderId="0" xfId="1700" applyFont="1" applyBorder="1" applyAlignment="1">
      <alignment horizontal="left" vertical="center" wrapText="1"/>
    </xf>
    <xf numFmtId="0" fontId="9" fillId="0" borderId="0" xfId="1700" applyFont="1" applyAlignment="1">
      <alignment horizontal="left" wrapText="1"/>
    </xf>
    <xf numFmtId="0" fontId="10" fillId="0" borderId="0" xfId="1668" applyFont="1" applyAlignment="1">
      <alignment horizontal="center" vertical="center" wrapText="1"/>
    </xf>
    <xf numFmtId="0" fontId="4" fillId="0" borderId="0" xfId="1700" applyFont="1" applyAlignment="1">
      <alignment horizontal="left" wrapText="1"/>
    </xf>
    <xf numFmtId="0" fontId="11" fillId="0" borderId="18" xfId="1700" applyFont="1" applyBorder="1" applyAlignment="1">
      <alignment horizontal="center" vertical="center" wrapText="1"/>
    </xf>
    <xf numFmtId="0" fontId="11" fillId="0" borderId="19" xfId="1700" applyFont="1" applyBorder="1" applyAlignment="1">
      <alignment horizontal="center" vertical="center" wrapText="1"/>
    </xf>
    <xf numFmtId="0" fontId="11" fillId="0" borderId="20" xfId="1700" applyFont="1" applyBorder="1" applyAlignment="1">
      <alignment horizontal="left" vertical="center" wrapText="1"/>
    </xf>
    <xf numFmtId="180" fontId="11" fillId="0" borderId="21" xfId="1700" applyNumberFormat="1" applyFont="1" applyBorder="1" applyAlignment="1">
      <alignment horizontal="center" vertical="center" wrapText="1"/>
    </xf>
    <xf numFmtId="181" fontId="11" fillId="0" borderId="21" xfId="1700" applyNumberFormat="1" applyFont="1" applyBorder="1" applyAlignment="1">
      <alignment horizontal="center" vertical="center" wrapText="1"/>
    </xf>
    <xf numFmtId="0" fontId="11" fillId="0" borderId="21" xfId="1700" applyFont="1" applyBorder="1" applyAlignment="1">
      <alignment horizontal="left" vertical="center" wrapText="1"/>
    </xf>
    <xf numFmtId="180" fontId="11" fillId="0" borderId="22" xfId="1700" applyNumberFormat="1" applyFont="1" applyBorder="1" applyAlignment="1">
      <alignment horizontal="center" vertical="center" wrapText="1"/>
    </xf>
    <xf numFmtId="0" fontId="4" fillId="0" borderId="20" xfId="1700" applyFont="1" applyBorder="1" applyAlignment="1">
      <alignment horizontal="justify" vertical="center" wrapText="1"/>
    </xf>
    <xf numFmtId="180" fontId="4" fillId="0" borderId="21" xfId="1700" applyNumberFormat="1" applyFont="1" applyBorder="1" applyAlignment="1">
      <alignment horizontal="center" vertical="center" wrapText="1"/>
    </xf>
    <xf numFmtId="181" fontId="4" fillId="0" borderId="21" xfId="1700" applyNumberFormat="1" applyFont="1" applyBorder="1" applyAlignment="1">
      <alignment horizontal="center" vertical="center" wrapText="1"/>
    </xf>
    <xf numFmtId="0" fontId="4" fillId="0" borderId="21" xfId="1700" applyFont="1" applyBorder="1" applyAlignment="1">
      <alignment horizontal="justify" vertical="center" wrapText="1"/>
    </xf>
    <xf numFmtId="180" fontId="4" fillId="0" borderId="22" xfId="1700" applyNumberFormat="1" applyFont="1" applyBorder="1" applyAlignment="1">
      <alignment horizontal="center" vertical="center" wrapText="1"/>
    </xf>
    <xf numFmtId="180" fontId="4" fillId="0" borderId="21" xfId="1700" applyNumberFormat="1" applyFont="1" applyFill="1" applyBorder="1" applyAlignment="1">
      <alignment horizontal="center" vertical="center" wrapText="1"/>
    </xf>
    <xf numFmtId="0" fontId="4" fillId="0" borderId="23" xfId="1700" applyFont="1" applyBorder="1" applyAlignment="1">
      <alignment horizontal="justify" vertical="center" wrapText="1"/>
    </xf>
    <xf numFmtId="180" fontId="4" fillId="0" borderId="24" xfId="1700" applyNumberFormat="1" applyFont="1" applyBorder="1" applyAlignment="1">
      <alignment horizontal="center" vertical="center" wrapText="1"/>
    </xf>
    <xf numFmtId="181" fontId="4" fillId="0" borderId="24" xfId="1700" applyNumberFormat="1" applyFont="1" applyBorder="1" applyAlignment="1">
      <alignment horizontal="center" vertical="center" wrapText="1"/>
    </xf>
    <xf numFmtId="180" fontId="4" fillId="0" borderId="25" xfId="1700" applyNumberFormat="1" applyFont="1" applyBorder="1" applyAlignment="1">
      <alignment horizontal="center" vertical="center" wrapText="1"/>
    </xf>
    <xf numFmtId="0" fontId="11" fillId="0" borderId="20" xfId="1700" applyFont="1" applyBorder="1" applyAlignment="1">
      <alignment horizontal="justify" vertical="center" wrapText="1"/>
    </xf>
    <xf numFmtId="181" fontId="11" fillId="0" borderId="20" xfId="1700" applyNumberFormat="1" applyFont="1" applyBorder="1" applyAlignment="1">
      <alignment horizontal="center" vertical="center" wrapText="1"/>
    </xf>
    <xf numFmtId="0" fontId="11" fillId="0" borderId="20" xfId="1700" applyFont="1" applyBorder="1" applyAlignment="1">
      <alignment horizontal="center" vertical="center" wrapText="1"/>
    </xf>
    <xf numFmtId="0" fontId="11" fillId="0" borderId="26" xfId="1700" applyFont="1" applyBorder="1" applyAlignment="1">
      <alignment horizontal="center" vertical="center" wrapText="1"/>
    </xf>
    <xf numFmtId="180" fontId="11" fillId="0" borderId="26" xfId="1700" applyNumberFormat="1" applyFont="1" applyBorder="1" applyAlignment="1">
      <alignment horizontal="center" vertical="center" wrapText="1"/>
    </xf>
    <xf numFmtId="181" fontId="11" fillId="0" borderId="26" xfId="1700" applyNumberFormat="1" applyFont="1" applyBorder="1" applyAlignment="1">
      <alignment horizontal="center" vertical="center" wrapText="1"/>
    </xf>
    <xf numFmtId="0" fontId="11" fillId="0" borderId="27" xfId="1700" applyFont="1" applyBorder="1" applyAlignment="1">
      <alignment horizontal="center" vertical="center" wrapText="1"/>
    </xf>
    <xf numFmtId="180" fontId="7" fillId="0" borderId="0" xfId="1700" applyNumberFormat="1" applyFont="1" applyAlignment="1"/>
    <xf numFmtId="0" fontId="7" fillId="0" borderId="0" xfId="1700" applyFont="1" applyAlignment="1">
      <alignment horizontal="left" vertical="center" wrapText="1"/>
    </xf>
    <xf numFmtId="0" fontId="4" fillId="0" borderId="1" xfId="1700" applyFont="1" applyBorder="1" applyAlignment="1">
      <alignment horizontal="center" wrapText="1"/>
    </xf>
    <xf numFmtId="0" fontId="11" fillId="0" borderId="28" xfId="1700" applyFont="1" applyBorder="1" applyAlignment="1">
      <alignment horizontal="center" vertical="center" wrapText="1"/>
    </xf>
    <xf numFmtId="0" fontId="7" fillId="0" borderId="0" xfId="1700" applyFont="1" applyBorder="1" applyAlignment="1"/>
    <xf numFmtId="181" fontId="11" fillId="0" borderId="22" xfId="1700" applyNumberFormat="1" applyFont="1" applyBorder="1" applyAlignment="1">
      <alignment horizontal="center" vertical="center" wrapText="1"/>
    </xf>
    <xf numFmtId="180" fontId="7" fillId="0" borderId="0" xfId="1700" applyNumberFormat="1" applyFont="1" applyBorder="1" applyAlignment="1"/>
    <xf numFmtId="181" fontId="4" fillId="0" borderId="22" xfId="1700" applyNumberFormat="1" applyFont="1" applyBorder="1" applyAlignment="1">
      <alignment horizontal="center" vertical="center" wrapText="1"/>
    </xf>
    <xf numFmtId="181" fontId="4" fillId="0" borderId="25" xfId="1700" applyNumberFormat="1" applyFont="1" applyBorder="1" applyAlignment="1">
      <alignment horizontal="center" vertical="center" wrapText="1"/>
    </xf>
    <xf numFmtId="181" fontId="11" fillId="0" borderId="29" xfId="1700" applyNumberFormat="1" applyFont="1" applyBorder="1" applyAlignment="1">
      <alignment horizontal="center" vertical="center" wrapText="1"/>
    </xf>
    <xf numFmtId="0" fontId="7" fillId="0" borderId="0" xfId="1668" applyAlignment="1">
      <alignment vertical="center"/>
    </xf>
    <xf numFmtId="0" fontId="7" fillId="0" borderId="0" xfId="1668" applyAlignment="1">
      <alignment horizontal="center" vertical="center"/>
    </xf>
    <xf numFmtId="0" fontId="8" fillId="0" borderId="0" xfId="1668" applyFont="1" applyAlignment="1">
      <alignment horizontal="left" vertical="center" wrapText="1"/>
    </xf>
    <xf numFmtId="0" fontId="12" fillId="0" borderId="0" xfId="1668" applyFont="1" applyAlignment="1">
      <alignment horizontal="center" vertical="center" wrapText="1"/>
    </xf>
    <xf numFmtId="0" fontId="4" fillId="0" borderId="0" xfId="1668" applyFont="1" applyBorder="1" applyAlignment="1">
      <alignment horizontal="center" vertical="center" wrapText="1"/>
    </xf>
    <xf numFmtId="0" fontId="13" fillId="0" borderId="0" xfId="1677" applyFont="1">
      <alignment vertical="center"/>
    </xf>
    <xf numFmtId="0" fontId="14" fillId="0" borderId="18" xfId="1668" applyFont="1" applyBorder="1" applyAlignment="1">
      <alignment horizontal="center" vertical="center"/>
    </xf>
    <xf numFmtId="0" fontId="14" fillId="0" borderId="19" xfId="1668" applyFont="1" applyBorder="1" applyAlignment="1">
      <alignment horizontal="center" vertical="center"/>
    </xf>
    <xf numFmtId="0" fontId="1" fillId="0" borderId="20" xfId="1668" applyFont="1" applyBorder="1" applyAlignment="1">
      <alignment horizontal="left" vertical="center"/>
    </xf>
    <xf numFmtId="181" fontId="1" fillId="0" borderId="21" xfId="1668" applyNumberFormat="1" applyFont="1" applyBorder="1" applyAlignment="1">
      <alignment horizontal="center" vertical="center"/>
    </xf>
    <xf numFmtId="181" fontId="14" fillId="0" borderId="21" xfId="1668" applyNumberFormat="1" applyFont="1" applyBorder="1" applyAlignment="1">
      <alignment horizontal="left" vertical="center"/>
    </xf>
    <xf numFmtId="181" fontId="14" fillId="0" borderId="22" xfId="1668" applyNumberFormat="1" applyFont="1" applyBorder="1" applyAlignment="1">
      <alignment horizontal="center" vertical="center"/>
    </xf>
    <xf numFmtId="0" fontId="1" fillId="0" borderId="20" xfId="1668" applyFont="1" applyBorder="1" applyAlignment="1">
      <alignment horizontal="center" vertical="center"/>
    </xf>
    <xf numFmtId="180" fontId="1" fillId="0" borderId="21" xfId="1717" applyNumberFormat="1" applyFont="1" applyBorder="1" applyAlignment="1">
      <alignment horizontal="center" vertical="center" wrapText="1"/>
    </xf>
    <xf numFmtId="181" fontId="1" fillId="0" borderId="21" xfId="1668" applyNumberFormat="1" applyFont="1" applyBorder="1" applyAlignment="1">
      <alignment horizontal="left" vertical="center"/>
    </xf>
    <xf numFmtId="181" fontId="1" fillId="0" borderId="22" xfId="1668" applyNumberFormat="1" applyFont="1" applyBorder="1" applyAlignment="1">
      <alignment horizontal="center" vertical="center"/>
    </xf>
    <xf numFmtId="0" fontId="4" fillId="0" borderId="20" xfId="1668" applyFont="1" applyBorder="1" applyAlignment="1">
      <alignment horizontal="left" vertical="center"/>
    </xf>
    <xf numFmtId="180" fontId="1" fillId="0" borderId="21" xfId="1700" applyNumberFormat="1" applyFont="1" applyFill="1" applyBorder="1" applyAlignment="1">
      <alignment horizontal="center" vertical="center" wrapText="1"/>
    </xf>
    <xf numFmtId="0" fontId="4" fillId="0" borderId="21" xfId="1700" applyFont="1" applyBorder="1" applyAlignment="1">
      <alignment horizontal="left" vertical="center" wrapText="1"/>
    </xf>
    <xf numFmtId="0" fontId="4" fillId="0" borderId="22" xfId="1700" applyFont="1" applyBorder="1" applyAlignment="1">
      <alignment horizontal="center" vertical="center" wrapText="1"/>
    </xf>
    <xf numFmtId="0" fontId="4" fillId="0" borderId="20" xfId="1700" applyFont="1" applyBorder="1" applyAlignment="1">
      <alignment horizontal="left" wrapText="1"/>
    </xf>
    <xf numFmtId="0" fontId="4" fillId="0" borderId="20" xfId="1700" applyFont="1" applyBorder="1" applyAlignment="1">
      <alignment horizontal="center" vertical="center" wrapText="1"/>
    </xf>
    <xf numFmtId="0" fontId="14" fillId="0" borderId="26" xfId="1668" applyFont="1" applyBorder="1" applyAlignment="1">
      <alignment horizontal="center" vertical="center"/>
    </xf>
    <xf numFmtId="181" fontId="14" fillId="0" borderId="27" xfId="1668" applyNumberFormat="1" applyFont="1" applyBorder="1" applyAlignment="1">
      <alignment horizontal="center" vertical="center"/>
    </xf>
    <xf numFmtId="181" fontId="14" fillId="0" borderId="30" xfId="1668" applyNumberFormat="1" applyFont="1" applyBorder="1" applyAlignment="1">
      <alignment horizontal="center" vertical="center"/>
    </xf>
    <xf numFmtId="181" fontId="7" fillId="0" borderId="0" xfId="1668" applyNumberFormat="1" applyAlignment="1">
      <alignment vertical="center"/>
    </xf>
    <xf numFmtId="181" fontId="7" fillId="0" borderId="0" xfId="1668" applyNumberFormat="1" applyAlignment="1">
      <alignment horizontal="center" vertical="center"/>
    </xf>
    <xf numFmtId="181" fontId="15" fillId="0" borderId="4" xfId="1668" applyNumberFormat="1" applyFont="1" applyBorder="1" applyAlignment="1">
      <alignment vertical="center"/>
    </xf>
    <xf numFmtId="0" fontId="15" fillId="0" borderId="4" xfId="1668" applyFont="1" applyBorder="1" applyAlignment="1">
      <alignment vertical="center"/>
    </xf>
    <xf numFmtId="0" fontId="16" fillId="0" borderId="4" xfId="1769" applyFont="1" applyBorder="1" applyAlignment="1">
      <alignment horizontal="right" vertical="center" wrapText="1"/>
    </xf>
    <xf numFmtId="0" fontId="7" fillId="0" borderId="0" xfId="1668" applyBorder="1" applyAlignment="1">
      <alignment vertical="center"/>
    </xf>
    <xf numFmtId="0" fontId="1" fillId="0" borderId="0" xfId="1668" applyFont="1" applyAlignment="1">
      <alignment horizontal="center" vertical="center"/>
    </xf>
    <xf numFmtId="181" fontId="15" fillId="0" borderId="0" xfId="1668" applyNumberFormat="1" applyFont="1" applyBorder="1" applyAlignment="1">
      <alignment vertical="center"/>
    </xf>
    <xf numFmtId="0" fontId="7" fillId="0" borderId="0" xfId="1668" applyFont="1" applyAlignment="1">
      <alignment vertical="center"/>
    </xf>
    <xf numFmtId="0" fontId="15" fillId="0" borderId="0" xfId="1668" applyFont="1" applyBorder="1" applyAlignment="1">
      <alignment vertical="center"/>
    </xf>
    <xf numFmtId="0" fontId="16" fillId="0" borderId="0" xfId="1769" applyFont="1" applyBorder="1" applyAlignment="1">
      <alignment horizontal="right" vertical="center" wrapText="1"/>
    </xf>
    <xf numFmtId="0" fontId="15" fillId="2" borderId="0" xfId="1703" applyFont="1" applyFill="1" applyAlignment="1">
      <alignment vertical="center"/>
    </xf>
    <xf numFmtId="0" fontId="15" fillId="0" borderId="0" xfId="1703" applyFont="1" applyAlignment="1">
      <alignment vertical="center"/>
    </xf>
    <xf numFmtId="181" fontId="15" fillId="0" borderId="0" xfId="1703" applyNumberFormat="1" applyFont="1" applyAlignment="1">
      <alignment vertical="center"/>
    </xf>
    <xf numFmtId="0" fontId="7" fillId="0" borderId="0" xfId="1703" applyFont="1" applyAlignment="1">
      <alignment vertical="center"/>
    </xf>
    <xf numFmtId="0" fontId="17" fillId="0" borderId="0" xfId="1703" applyFont="1" applyBorder="1" applyAlignment="1">
      <alignment horizontal="center" vertical="center" wrapText="1"/>
    </xf>
    <xf numFmtId="0" fontId="18" fillId="0" borderId="1" xfId="1703" applyFont="1" applyBorder="1" applyAlignment="1">
      <alignment horizontal="center" vertical="center"/>
    </xf>
    <xf numFmtId="0" fontId="19" fillId="0" borderId="1" xfId="1703" applyFont="1" applyBorder="1" applyAlignment="1">
      <alignment horizontal="right" vertical="center"/>
    </xf>
    <xf numFmtId="0" fontId="20" fillId="0" borderId="9" xfId="1703" applyFont="1" applyBorder="1" applyAlignment="1">
      <alignment horizontal="center" vertical="center" wrapText="1"/>
    </xf>
    <xf numFmtId="0" fontId="20" fillId="0" borderId="13" xfId="1703" applyFont="1" applyBorder="1" applyAlignment="1">
      <alignment horizontal="center" vertical="center" wrapText="1"/>
    </xf>
    <xf numFmtId="181" fontId="20" fillId="0" borderId="13" xfId="1703" applyNumberFormat="1" applyFont="1" applyBorder="1" applyAlignment="1">
      <alignment horizontal="center" vertical="center" wrapText="1"/>
    </xf>
    <xf numFmtId="182" fontId="20" fillId="0" borderId="8" xfId="1703" applyNumberFormat="1" applyFont="1" applyBorder="1" applyAlignment="1">
      <alignment horizontal="center" vertical="center" wrapText="1"/>
    </xf>
    <xf numFmtId="0" fontId="21" fillId="2" borderId="2" xfId="1703" applyFont="1" applyFill="1" applyBorder="1" applyAlignment="1">
      <alignment horizontal="center" vertical="center" wrapText="1"/>
    </xf>
    <xf numFmtId="0" fontId="21" fillId="2" borderId="4" xfId="1703" applyFont="1" applyFill="1" applyBorder="1" applyAlignment="1">
      <alignment horizontal="center" vertical="center" wrapText="1"/>
    </xf>
    <xf numFmtId="181" fontId="11" fillId="2" borderId="4" xfId="1703" applyNumberFormat="1" applyFont="1" applyFill="1" applyBorder="1" applyAlignment="1">
      <alignment horizontal="center" vertical="center" wrapText="1"/>
    </xf>
    <xf numFmtId="181" fontId="22" fillId="2" borderId="3" xfId="1703" applyNumberFormat="1" applyFont="1" applyFill="1" applyBorder="1" applyAlignment="1">
      <alignment horizontal="center" vertical="center" wrapText="1"/>
    </xf>
    <xf numFmtId="181" fontId="13" fillId="2" borderId="2" xfId="1703" applyNumberFormat="1" applyFont="1" applyFill="1" applyBorder="1" applyAlignment="1">
      <alignment horizontal="center" vertical="center" wrapText="1"/>
    </xf>
    <xf numFmtId="0" fontId="13" fillId="2" borderId="4" xfId="1774" applyNumberFormat="1" applyFont="1" applyFill="1" applyBorder="1" applyAlignment="1">
      <alignment horizontal="left" vertical="center" wrapText="1"/>
    </xf>
    <xf numFmtId="181" fontId="4" fillId="2" borderId="4" xfId="1703" applyNumberFormat="1" applyFont="1" applyFill="1" applyBorder="1" applyAlignment="1">
      <alignment horizontal="center" vertical="center" wrapText="1"/>
    </xf>
    <xf numFmtId="181" fontId="23" fillId="2" borderId="3" xfId="1703" applyNumberFormat="1" applyFont="1" applyFill="1" applyBorder="1" applyAlignment="1">
      <alignment horizontal="left" vertical="center" wrapText="1"/>
    </xf>
    <xf numFmtId="0" fontId="9" fillId="2" borderId="2" xfId="1703" applyFont="1" applyFill="1" applyBorder="1" applyAlignment="1">
      <alignment horizontal="center" vertical="center" wrapText="1"/>
    </xf>
    <xf numFmtId="0" fontId="13" fillId="2" borderId="4" xfId="1774" applyNumberFormat="1" applyFont="1" applyFill="1" applyBorder="1" applyAlignment="1">
      <alignment horizontal="center" vertical="center" wrapText="1"/>
    </xf>
    <xf numFmtId="181" fontId="22" fillId="2" borderId="3" xfId="1703" applyNumberFormat="1" applyFont="1" applyFill="1" applyBorder="1" applyAlignment="1">
      <alignment horizontal="left" vertical="center" wrapText="1"/>
    </xf>
    <xf numFmtId="181" fontId="1" fillId="2" borderId="4" xfId="1668" applyNumberFormat="1" applyFont="1" applyFill="1" applyBorder="1" applyAlignment="1">
      <alignment horizontal="center" vertical="center" wrapText="1"/>
    </xf>
    <xf numFmtId="0" fontId="19" fillId="2" borderId="4" xfId="1746" applyNumberFormat="1" applyFont="1" applyFill="1" applyBorder="1" applyAlignment="1">
      <alignment horizontal="left" vertical="center" wrapText="1"/>
    </xf>
    <xf numFmtId="0" fontId="15" fillId="2" borderId="3" xfId="1703" applyFont="1" applyFill="1" applyBorder="1" applyAlignment="1">
      <alignment vertical="center" wrapText="1"/>
    </xf>
    <xf numFmtId="0" fontId="24" fillId="2" borderId="4" xfId="1774" applyNumberFormat="1" applyFont="1" applyFill="1" applyBorder="1" applyAlignment="1">
      <alignment horizontal="left" vertical="center" wrapText="1"/>
    </xf>
    <xf numFmtId="183" fontId="23" fillId="2" borderId="3" xfId="1703" applyNumberFormat="1" applyFont="1" applyFill="1" applyBorder="1" applyAlignment="1">
      <alignment vertical="center" wrapText="1"/>
    </xf>
    <xf numFmtId="0" fontId="19" fillId="2" borderId="4" xfId="1774" applyFont="1" applyFill="1" applyBorder="1" applyAlignment="1">
      <alignment vertical="center"/>
    </xf>
    <xf numFmtId="0" fontId="19" fillId="2" borderId="4" xfId="1774" applyNumberFormat="1" applyFont="1" applyFill="1" applyBorder="1" applyAlignment="1">
      <alignment horizontal="left" vertical="center" wrapText="1"/>
    </xf>
    <xf numFmtId="181" fontId="1" fillId="2" borderId="13" xfId="1668" applyNumberFormat="1" applyFont="1" applyFill="1" applyBorder="1" applyAlignment="1">
      <alignment horizontal="center" vertical="center" wrapText="1"/>
    </xf>
    <xf numFmtId="181" fontId="15" fillId="2" borderId="3" xfId="1703" applyNumberFormat="1" applyFont="1" applyFill="1" applyBorder="1" applyAlignment="1">
      <alignment horizontal="left" vertical="center" wrapText="1"/>
    </xf>
    <xf numFmtId="0" fontId="24" fillId="2" borderId="0" xfId="1774" applyNumberFormat="1" applyFont="1" applyFill="1" applyBorder="1" applyAlignment="1">
      <alignment horizontal="left" vertical="center" wrapText="1"/>
    </xf>
    <xf numFmtId="0" fontId="15" fillId="2" borderId="3" xfId="1703" applyFont="1" applyFill="1" applyBorder="1" applyAlignment="1">
      <alignment horizontal="left" vertical="center" wrapText="1"/>
    </xf>
    <xf numFmtId="181" fontId="1" fillId="2" borderId="4" xfId="1703" applyNumberFormat="1" applyFont="1" applyFill="1" applyBorder="1" applyAlignment="1">
      <alignment horizontal="center" vertical="center"/>
    </xf>
    <xf numFmtId="0" fontId="20" fillId="2" borderId="2" xfId="1774" applyFont="1" applyFill="1" applyBorder="1" applyAlignment="1">
      <alignment horizontal="center" vertical="center"/>
    </xf>
    <xf numFmtId="0" fontId="21" fillId="2" borderId="4" xfId="1774" applyNumberFormat="1" applyFont="1" applyFill="1" applyBorder="1" applyAlignment="1">
      <alignment horizontal="center" vertical="center" wrapText="1"/>
    </xf>
    <xf numFmtId="181" fontId="14" fillId="2" borderId="4" xfId="1668" applyNumberFormat="1" applyFont="1" applyFill="1" applyBorder="1" applyAlignment="1">
      <alignment horizontal="center" vertical="center" wrapText="1"/>
    </xf>
    <xf numFmtId="0" fontId="25" fillId="2" borderId="6" xfId="1703" applyFont="1" applyFill="1" applyBorder="1" applyAlignment="1">
      <alignment vertical="center" wrapText="1"/>
    </xf>
    <xf numFmtId="0" fontId="19" fillId="2" borderId="31" xfId="1774" applyFont="1" applyFill="1" applyBorder="1" applyAlignment="1">
      <alignment horizontal="center" vertical="center"/>
    </xf>
    <xf numFmtId="0" fontId="19" fillId="2" borderId="15" xfId="1774" applyFont="1" applyFill="1" applyBorder="1" applyAlignment="1">
      <alignment horizontal="left" vertical="center"/>
    </xf>
    <xf numFmtId="181" fontId="1" fillId="2" borderId="15" xfId="1668" applyNumberFormat="1" applyFont="1" applyFill="1" applyBorder="1" applyAlignment="1">
      <alignment horizontal="center" vertical="center" wrapText="1"/>
    </xf>
    <xf numFmtId="0" fontId="15" fillId="2" borderId="16" xfId="1703" applyFont="1" applyFill="1" applyBorder="1" applyAlignment="1">
      <alignment vertical="center" wrapText="1"/>
    </xf>
    <xf numFmtId="0" fontId="1" fillId="0" borderId="0" xfId="1700" applyFont="1" applyAlignment="1"/>
    <xf numFmtId="0" fontId="12" fillId="0" borderId="0" xfId="1700" applyFont="1" applyBorder="1" applyAlignment="1">
      <alignment horizontal="center" vertical="center" wrapText="1"/>
    </xf>
    <xf numFmtId="0" fontId="26" fillId="0" borderId="1" xfId="1700" applyFont="1" applyBorder="1" applyAlignment="1">
      <alignment horizontal="center" wrapText="1"/>
    </xf>
    <xf numFmtId="0" fontId="11" fillId="0" borderId="20" xfId="1700" applyFont="1" applyBorder="1" applyAlignment="1">
      <alignment horizontal="center" wrapText="1"/>
    </xf>
    <xf numFmtId="0" fontId="11" fillId="0" borderId="21" xfId="1700" applyFont="1" applyBorder="1" applyAlignment="1">
      <alignment horizontal="center" vertical="center" wrapText="1"/>
    </xf>
    <xf numFmtId="0" fontId="14" fillId="0" borderId="21" xfId="1700" applyFont="1" applyBorder="1" applyAlignment="1"/>
    <xf numFmtId="0" fontId="11" fillId="0" borderId="22" xfId="1700" applyFont="1" applyBorder="1" applyAlignment="1">
      <alignment horizontal="center" vertical="center" wrapText="1"/>
    </xf>
    <xf numFmtId="0" fontId="4" fillId="0" borderId="21" xfId="1700" applyFont="1" applyBorder="1" applyAlignment="1">
      <alignment horizontal="left" wrapText="1"/>
    </xf>
    <xf numFmtId="0" fontId="4" fillId="0" borderId="20" xfId="1700" applyFont="1" applyBorder="1" applyAlignment="1">
      <alignment horizontal="center" wrapText="1"/>
    </xf>
    <xf numFmtId="0" fontId="4" fillId="0" borderId="21" xfId="1831" applyFont="1" applyBorder="1" applyAlignment="1">
      <alignment horizontal="center" vertical="center" wrapText="1"/>
    </xf>
    <xf numFmtId="0" fontId="4" fillId="0" borderId="21" xfId="1700" applyFont="1" applyBorder="1" applyAlignment="1">
      <alignment horizontal="center" vertical="center" wrapText="1"/>
    </xf>
    <xf numFmtId="0" fontId="11" fillId="0" borderId="22" xfId="1831" applyFont="1" applyFill="1" applyBorder="1" applyAlignment="1">
      <alignment horizontal="center" vertical="center" wrapText="1"/>
    </xf>
    <xf numFmtId="0" fontId="4" fillId="0" borderId="22" xfId="1831" applyFont="1" applyBorder="1" applyAlignment="1">
      <alignment horizontal="center" vertical="center" wrapText="1"/>
    </xf>
    <xf numFmtId="0" fontId="4" fillId="0" borderId="22" xfId="1831" applyFont="1" applyFill="1" applyBorder="1" applyAlignment="1">
      <alignment horizontal="center" vertical="center" wrapText="1"/>
    </xf>
    <xf numFmtId="0" fontId="11" fillId="0" borderId="21" xfId="1831" applyFont="1" applyFill="1" applyBorder="1" applyAlignment="1">
      <alignment horizontal="center" vertical="center" wrapText="1"/>
    </xf>
    <xf numFmtId="0" fontId="11" fillId="0" borderId="21" xfId="1700" applyFont="1" applyFill="1" applyBorder="1" applyAlignment="1">
      <alignment horizontal="center" vertical="center" wrapText="1"/>
    </xf>
    <xf numFmtId="0" fontId="11" fillId="0" borderId="21" xfId="1700" applyFont="1" applyBorder="1" applyAlignment="1">
      <alignment horizontal="left" wrapText="1"/>
    </xf>
    <xf numFmtId="0" fontId="4" fillId="0" borderId="22" xfId="1700" applyFont="1" applyBorder="1" applyAlignment="1">
      <alignment horizontal="left" wrapText="1"/>
    </xf>
    <xf numFmtId="0" fontId="4" fillId="0" borderId="23" xfId="1700" applyFont="1" applyBorder="1" applyAlignment="1">
      <alignment horizontal="left" wrapText="1"/>
    </xf>
    <xf numFmtId="0" fontId="4" fillId="0" borderId="24" xfId="1831" applyFont="1" applyFill="1" applyBorder="1" applyAlignment="1">
      <alignment horizontal="center" vertical="center" wrapText="1"/>
    </xf>
    <xf numFmtId="0" fontId="4" fillId="0" borderId="24" xfId="1700" applyFont="1" applyBorder="1" applyAlignment="1">
      <alignment horizontal="left" wrapText="1"/>
    </xf>
    <xf numFmtId="0" fontId="4" fillId="0" borderId="25" xfId="1700" applyFont="1" applyBorder="1" applyAlignment="1">
      <alignment horizontal="left" wrapText="1"/>
    </xf>
    <xf numFmtId="0" fontId="4" fillId="0" borderId="25" xfId="1700" applyFont="1" applyBorder="1" applyAlignment="1">
      <alignment horizontal="center" vertical="center" wrapText="1"/>
    </xf>
    <xf numFmtId="0" fontId="11" fillId="0" borderId="26" xfId="1700" applyFont="1" applyBorder="1" applyAlignment="1">
      <alignment horizontal="center" wrapText="1"/>
    </xf>
    <xf numFmtId="0" fontId="11" fillId="0" borderId="27" xfId="1700" applyFont="1" applyFill="1" applyBorder="1" applyAlignment="1">
      <alignment horizontal="center" vertical="center" wrapText="1"/>
    </xf>
    <xf numFmtId="0" fontId="11" fillId="0" borderId="27" xfId="1700" applyFont="1" applyBorder="1" applyAlignment="1">
      <alignment horizontal="center" wrapText="1"/>
    </xf>
    <xf numFmtId="0" fontId="11" fillId="0" borderId="30" xfId="1700" applyFont="1" applyFill="1" applyBorder="1" applyAlignment="1">
      <alignment horizontal="center" vertical="center" wrapText="1"/>
    </xf>
    <xf numFmtId="0" fontId="27" fillId="0" borderId="17" xfId="1700" applyFont="1" applyBorder="1" applyAlignment="1">
      <alignment horizontal="left" vertical="center" wrapText="1"/>
    </xf>
    <xf numFmtId="0" fontId="15" fillId="0" borderId="0" xfId="1700" applyFont="1" applyBorder="1" applyAlignment="1">
      <alignment horizontal="left" vertical="center" wrapText="1"/>
    </xf>
    <xf numFmtId="0" fontId="15" fillId="0" borderId="0" xfId="1700" applyFont="1" applyAlignment="1"/>
    <xf numFmtId="0" fontId="15" fillId="0" borderId="0" xfId="1700" applyFont="1" applyAlignment="1">
      <alignment horizontal="center" vertical="center"/>
    </xf>
    <xf numFmtId="0" fontId="7" fillId="0" borderId="0" xfId="1700" applyFont="1" applyAlignment="1">
      <alignment horizontal="center"/>
    </xf>
    <xf numFmtId="0" fontId="4" fillId="0" borderId="0" xfId="1700" applyFont="1" applyBorder="1" applyAlignment="1">
      <alignment horizontal="left" wrapText="1"/>
    </xf>
    <xf numFmtId="0" fontId="11" fillId="0" borderId="22" xfId="1700" applyFont="1" applyFill="1" applyBorder="1" applyAlignment="1">
      <alignment horizontal="center" vertical="center" wrapText="1"/>
    </xf>
    <xf numFmtId="0" fontId="4" fillId="0" borderId="22" xfId="1700" applyFont="1" applyBorder="1" applyAlignment="1">
      <alignment horizontal="left" vertical="center" wrapText="1"/>
    </xf>
    <xf numFmtId="0" fontId="1" fillId="0" borderId="0" xfId="1700" applyFont="1" applyBorder="1" applyAlignment="1"/>
    <xf numFmtId="0" fontId="27" fillId="0" borderId="0" xfId="1700" applyFont="1" applyBorder="1" applyAlignment="1">
      <alignment horizontal="left" vertical="center" wrapText="1"/>
    </xf>
  </cellXfs>
  <cellStyles count="23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 xfId="49"/>
    <cellStyle name="?_二、2.2018市本级政府专项资金清单" xfId="50"/>
    <cellStyle name="_ET_STYLE_NoName_00_" xfId="51"/>
    <cellStyle name="_支出明细项目表" xfId="52"/>
    <cellStyle name="20% - Accent1" xfId="53"/>
    <cellStyle name="20% - Accent2" xfId="54"/>
    <cellStyle name="20% - Accent3" xfId="55"/>
    <cellStyle name="20% - Accent4" xfId="56"/>
    <cellStyle name="20% - Accent5" xfId="57"/>
    <cellStyle name="20% - Accent6" xfId="58"/>
    <cellStyle name="20% - 强调文字颜色 1 10" xfId="59"/>
    <cellStyle name="20% - 强调文字颜色 1 11" xfId="60"/>
    <cellStyle name="20% - 强调文字颜色 1 12" xfId="61"/>
    <cellStyle name="20% - 强调文字颜色 1 13" xfId="62"/>
    <cellStyle name="20% - 强调文字颜色 1 14" xfId="63"/>
    <cellStyle name="20% - 强调文字颜色 1 15" xfId="64"/>
    <cellStyle name="20% - 强调文字颜色 1 16" xfId="65"/>
    <cellStyle name="20% - 强调文字颜色 1 17" xfId="66"/>
    <cellStyle name="20% - 强调文字颜色 1 18" xfId="67"/>
    <cellStyle name="20% - 强调文字颜色 1 19" xfId="68"/>
    <cellStyle name="20% - 强调文字颜色 1 2" xfId="69"/>
    <cellStyle name="20% - 强调文字颜色 1 2 10" xfId="70"/>
    <cellStyle name="20% - 强调文字颜色 1 2 11" xfId="71"/>
    <cellStyle name="20% - 强调文字颜色 1 2 12" xfId="72"/>
    <cellStyle name="20% - 强调文字颜色 1 2 13" xfId="73"/>
    <cellStyle name="20% - 强调文字颜色 1 2 14" xfId="74"/>
    <cellStyle name="20% - 强调文字颜色 1 2 15" xfId="75"/>
    <cellStyle name="20% - 强调文字颜色 1 2 16" xfId="76"/>
    <cellStyle name="20% - 强调文字颜色 1 2 17" xfId="77"/>
    <cellStyle name="20% - 强调文字颜色 1 2 18" xfId="78"/>
    <cellStyle name="20% - 强调文字颜色 1 2 2" xfId="79"/>
    <cellStyle name="20% - 强调文字颜色 1 2 3" xfId="80"/>
    <cellStyle name="20% - 强调文字颜色 1 2 4" xfId="81"/>
    <cellStyle name="20% - 强调文字颜色 1 2 5" xfId="82"/>
    <cellStyle name="20% - 强调文字颜色 1 2 6" xfId="83"/>
    <cellStyle name="20% - 强调文字颜色 1 2 7" xfId="84"/>
    <cellStyle name="20% - 强调文字颜色 1 2 8" xfId="85"/>
    <cellStyle name="20% - 强调文字颜色 1 2 9" xfId="86"/>
    <cellStyle name="20% - 强调文字颜色 1 2_经建口" xfId="87"/>
    <cellStyle name="20% - 强调文字颜色 1 20" xfId="88"/>
    <cellStyle name="20% - 强调文字颜色 1 21" xfId="89"/>
    <cellStyle name="20% - 强调文字颜色 1 22" xfId="90"/>
    <cellStyle name="20% - 强调文字颜色 1 23" xfId="91"/>
    <cellStyle name="20% - 强调文字颜色 1 24" xfId="92"/>
    <cellStyle name="20% - 强调文字颜色 1 25" xfId="93"/>
    <cellStyle name="20% - 强调文字颜色 1 3" xfId="94"/>
    <cellStyle name="20% - 强调文字颜色 1 3 10" xfId="95"/>
    <cellStyle name="20% - 强调文字颜色 1 3 11" xfId="96"/>
    <cellStyle name="20% - 强调文字颜色 1 3 12" xfId="97"/>
    <cellStyle name="20% - 强调文字颜色 1 3 13" xfId="98"/>
    <cellStyle name="20% - 强调文字颜色 1 3 14" xfId="99"/>
    <cellStyle name="20% - 强调文字颜色 1 3 15" xfId="100"/>
    <cellStyle name="20% - 强调文字颜色 1 3 16" xfId="101"/>
    <cellStyle name="20% - 强调文字颜色 1 3 17" xfId="102"/>
    <cellStyle name="20% - 强调文字颜色 1 3 18" xfId="103"/>
    <cellStyle name="20% - 强调文字颜色 1 3 2" xfId="104"/>
    <cellStyle name="20% - 强调文字颜色 1 3 3" xfId="105"/>
    <cellStyle name="20% - 强调文字颜色 1 3 4" xfId="106"/>
    <cellStyle name="20% - 强调文字颜色 1 3 5" xfId="107"/>
    <cellStyle name="20% - 强调文字颜色 1 3 6" xfId="108"/>
    <cellStyle name="20% - 强调文字颜色 1 3 7" xfId="109"/>
    <cellStyle name="20% - 强调文字颜色 1 3 8" xfId="110"/>
    <cellStyle name="20% - 强调文字颜色 1 3 9" xfId="111"/>
    <cellStyle name="20% - 强调文字颜色 1 3_经建口" xfId="112"/>
    <cellStyle name="20% - 强调文字颜色 1 4" xfId="113"/>
    <cellStyle name="20% - 强调文字颜色 1 4 2" xfId="114"/>
    <cellStyle name="20% - 强调文字颜色 1 4 3" xfId="115"/>
    <cellStyle name="20% - 强调文字颜色 1 4 4" xfId="116"/>
    <cellStyle name="20% - 强调文字颜色 1 4 5" xfId="117"/>
    <cellStyle name="20% - 强调文字颜色 1 4 6" xfId="118"/>
    <cellStyle name="20% - 强调文字颜色 1 4_经建口" xfId="119"/>
    <cellStyle name="20% - 强调文字颜色 1 5" xfId="120"/>
    <cellStyle name="20% - 强调文字颜色 1 6" xfId="121"/>
    <cellStyle name="20% - 强调文字颜色 1 7" xfId="122"/>
    <cellStyle name="20% - 强调文字颜色 1 8" xfId="123"/>
    <cellStyle name="20% - 强调文字颜色 1 9" xfId="124"/>
    <cellStyle name="20% - 强调文字颜色 2 10" xfId="125"/>
    <cellStyle name="20% - 强调文字颜色 2 11" xfId="126"/>
    <cellStyle name="20% - 强调文字颜色 2 12" xfId="127"/>
    <cellStyle name="20% - 强调文字颜色 2 13" xfId="128"/>
    <cellStyle name="20% - 强调文字颜色 2 14" xfId="129"/>
    <cellStyle name="20% - 强调文字颜色 2 15" xfId="130"/>
    <cellStyle name="20% - 强调文字颜色 2 16" xfId="131"/>
    <cellStyle name="20% - 强调文字颜色 2 17" xfId="132"/>
    <cellStyle name="20% - 强调文字颜色 2 18" xfId="133"/>
    <cellStyle name="20% - 强调文字颜色 2 19" xfId="134"/>
    <cellStyle name="20% - 强调文字颜色 2 2" xfId="135"/>
    <cellStyle name="20% - 强调文字颜色 2 2 10" xfId="136"/>
    <cellStyle name="20% - 强调文字颜色 2 2 11" xfId="137"/>
    <cellStyle name="20% - 强调文字颜色 2 2 12" xfId="138"/>
    <cellStyle name="20% - 强调文字颜色 2 2 13" xfId="139"/>
    <cellStyle name="20% - 强调文字颜色 2 2 14" xfId="140"/>
    <cellStyle name="20% - 强调文字颜色 2 2 15" xfId="141"/>
    <cellStyle name="20% - 强调文字颜色 2 2 16" xfId="142"/>
    <cellStyle name="20% - 强调文字颜色 2 2 17" xfId="143"/>
    <cellStyle name="20% - 强调文字颜色 2 2 18" xfId="144"/>
    <cellStyle name="20% - 强调文字颜色 2 2 2" xfId="145"/>
    <cellStyle name="20% - 强调文字颜色 2 2 3" xfId="146"/>
    <cellStyle name="20% - 强调文字颜色 2 2 4" xfId="147"/>
    <cellStyle name="20% - 强调文字颜色 2 2 5" xfId="148"/>
    <cellStyle name="20% - 强调文字颜色 2 2 6" xfId="149"/>
    <cellStyle name="20% - 强调文字颜色 2 2 7" xfId="150"/>
    <cellStyle name="20% - 强调文字颜色 2 2 8" xfId="151"/>
    <cellStyle name="20% - 强调文字颜色 2 2 9" xfId="152"/>
    <cellStyle name="20% - 强调文字颜色 2 2_经建口" xfId="153"/>
    <cellStyle name="20% - 强调文字颜色 2 20" xfId="154"/>
    <cellStyle name="20% - 强调文字颜色 2 21" xfId="155"/>
    <cellStyle name="20% - 强调文字颜色 2 22" xfId="156"/>
    <cellStyle name="20% - 强调文字颜色 2 23" xfId="157"/>
    <cellStyle name="20% - 强调文字颜色 2 24" xfId="158"/>
    <cellStyle name="20% - 强调文字颜色 2 25" xfId="159"/>
    <cellStyle name="20% - 强调文字颜色 2 3" xfId="160"/>
    <cellStyle name="20% - 强调文字颜色 2 3 10" xfId="161"/>
    <cellStyle name="20% - 强调文字颜色 2 3 11" xfId="162"/>
    <cellStyle name="20% - 强调文字颜色 2 3 12" xfId="163"/>
    <cellStyle name="20% - 强调文字颜色 2 3 13" xfId="164"/>
    <cellStyle name="20% - 强调文字颜色 2 3 14" xfId="165"/>
    <cellStyle name="20% - 强调文字颜色 2 3 15" xfId="166"/>
    <cellStyle name="20% - 强调文字颜色 2 3 16" xfId="167"/>
    <cellStyle name="20% - 强调文字颜色 2 3 17" xfId="168"/>
    <cellStyle name="20% - 强调文字颜色 2 3 18" xfId="169"/>
    <cellStyle name="20% - 强调文字颜色 2 3 2" xfId="170"/>
    <cellStyle name="20% - 强调文字颜色 2 3 3" xfId="171"/>
    <cellStyle name="20% - 强调文字颜色 2 3 4" xfId="172"/>
    <cellStyle name="20% - 强调文字颜色 2 3 5" xfId="173"/>
    <cellStyle name="20% - 强调文字颜色 2 3 6" xfId="174"/>
    <cellStyle name="20% - 强调文字颜色 2 3 7" xfId="175"/>
    <cellStyle name="20% - 强调文字颜色 2 3 8" xfId="176"/>
    <cellStyle name="20% - 强调文字颜色 2 3 9" xfId="177"/>
    <cellStyle name="20% - 强调文字颜色 2 3_经建口" xfId="178"/>
    <cellStyle name="20% - 强调文字颜色 2 4" xfId="179"/>
    <cellStyle name="20% - 强调文字颜色 2 4 2" xfId="180"/>
    <cellStyle name="20% - 强调文字颜色 2 4 3" xfId="181"/>
    <cellStyle name="20% - 强调文字颜色 2 4 4" xfId="182"/>
    <cellStyle name="20% - 强调文字颜色 2 4 5" xfId="183"/>
    <cellStyle name="20% - 强调文字颜色 2 4 6" xfId="184"/>
    <cellStyle name="20% - 强调文字颜色 2 4_经建口" xfId="185"/>
    <cellStyle name="20% - 强调文字颜色 2 5" xfId="186"/>
    <cellStyle name="20% - 强调文字颜色 2 6" xfId="187"/>
    <cellStyle name="20% - 强调文字颜色 2 7" xfId="188"/>
    <cellStyle name="20% - 强调文字颜色 2 8" xfId="189"/>
    <cellStyle name="20% - 强调文字颜色 2 9" xfId="190"/>
    <cellStyle name="20% - 强调文字颜色 3 10" xfId="191"/>
    <cellStyle name="20% - 强调文字颜色 3 11" xfId="192"/>
    <cellStyle name="20% - 强调文字颜色 3 12" xfId="193"/>
    <cellStyle name="20% - 强调文字颜色 3 13" xfId="194"/>
    <cellStyle name="20% - 强调文字颜色 3 14" xfId="195"/>
    <cellStyle name="20% - 强调文字颜色 3 15" xfId="196"/>
    <cellStyle name="20% - 强调文字颜色 3 16" xfId="197"/>
    <cellStyle name="20% - 强调文字颜色 3 17" xfId="198"/>
    <cellStyle name="20% - 强调文字颜色 3 18" xfId="199"/>
    <cellStyle name="20% - 强调文字颜色 3 19" xfId="200"/>
    <cellStyle name="20% - 强调文字颜色 3 2" xfId="201"/>
    <cellStyle name="20% - 强调文字颜色 3 2 10" xfId="202"/>
    <cellStyle name="20% - 强调文字颜色 3 2 11" xfId="203"/>
    <cellStyle name="20% - 强调文字颜色 3 2 12" xfId="204"/>
    <cellStyle name="20% - 强调文字颜色 3 2 13" xfId="205"/>
    <cellStyle name="20% - 强调文字颜色 3 2 14" xfId="206"/>
    <cellStyle name="20% - 强调文字颜色 3 2 15" xfId="207"/>
    <cellStyle name="20% - 强调文字颜色 3 2 16" xfId="208"/>
    <cellStyle name="20% - 强调文字颜色 3 2 17" xfId="209"/>
    <cellStyle name="20% - 强调文字颜色 3 2 18" xfId="210"/>
    <cellStyle name="20% - 强调文字颜色 3 2 2" xfId="211"/>
    <cellStyle name="20% - 强调文字颜色 3 2 3" xfId="212"/>
    <cellStyle name="20% - 强调文字颜色 3 2 4" xfId="213"/>
    <cellStyle name="20% - 强调文字颜色 3 2 5" xfId="214"/>
    <cellStyle name="20% - 强调文字颜色 3 2 6" xfId="215"/>
    <cellStyle name="20% - 强调文字颜色 3 2 7" xfId="216"/>
    <cellStyle name="20% - 强调文字颜色 3 2 8" xfId="217"/>
    <cellStyle name="20% - 强调文字颜色 3 2 9" xfId="218"/>
    <cellStyle name="20% - 强调文字颜色 3 2_经建口" xfId="219"/>
    <cellStyle name="20% - 强调文字颜色 3 20" xfId="220"/>
    <cellStyle name="20% - 强调文字颜色 3 21" xfId="221"/>
    <cellStyle name="20% - 强调文字颜色 3 22" xfId="222"/>
    <cellStyle name="20% - 强调文字颜色 3 23" xfId="223"/>
    <cellStyle name="20% - 强调文字颜色 3 24" xfId="224"/>
    <cellStyle name="20% - 强调文字颜色 3 25" xfId="225"/>
    <cellStyle name="20% - 强调文字颜色 3 3" xfId="226"/>
    <cellStyle name="20% - 强调文字颜色 3 3 10" xfId="227"/>
    <cellStyle name="20% - 强调文字颜色 3 3 11" xfId="228"/>
    <cellStyle name="20% - 强调文字颜色 3 3 12" xfId="229"/>
    <cellStyle name="20% - 强调文字颜色 3 3 13" xfId="230"/>
    <cellStyle name="20% - 强调文字颜色 3 3 14" xfId="231"/>
    <cellStyle name="20% - 强调文字颜色 3 3 15" xfId="232"/>
    <cellStyle name="20% - 强调文字颜色 3 3 16" xfId="233"/>
    <cellStyle name="20% - 强调文字颜色 3 3 17" xfId="234"/>
    <cellStyle name="20% - 强调文字颜色 3 3 18" xfId="235"/>
    <cellStyle name="20% - 强调文字颜色 3 3 2" xfId="236"/>
    <cellStyle name="20% - 强调文字颜色 3 3 3" xfId="237"/>
    <cellStyle name="20% - 强调文字颜色 3 3 4" xfId="238"/>
    <cellStyle name="20% - 强调文字颜色 3 3 5" xfId="239"/>
    <cellStyle name="20% - 强调文字颜色 3 3 6" xfId="240"/>
    <cellStyle name="20% - 强调文字颜色 3 3 7" xfId="241"/>
    <cellStyle name="20% - 强调文字颜色 3 3 8" xfId="242"/>
    <cellStyle name="20% - 强调文字颜色 3 3 9" xfId="243"/>
    <cellStyle name="20% - 强调文字颜色 3 3_经建口" xfId="244"/>
    <cellStyle name="20% - 强调文字颜色 3 4" xfId="245"/>
    <cellStyle name="20% - 强调文字颜色 3 4 2" xfId="246"/>
    <cellStyle name="20% - 强调文字颜色 3 4 3" xfId="247"/>
    <cellStyle name="20% - 强调文字颜色 3 4 4" xfId="248"/>
    <cellStyle name="20% - 强调文字颜色 3 4 5" xfId="249"/>
    <cellStyle name="20% - 强调文字颜色 3 4 6" xfId="250"/>
    <cellStyle name="20% - 强调文字颜色 3 4_经建口" xfId="251"/>
    <cellStyle name="20% - 强调文字颜色 3 5" xfId="252"/>
    <cellStyle name="20% - 强调文字颜色 3 6" xfId="253"/>
    <cellStyle name="20% - 强调文字颜色 3 7" xfId="254"/>
    <cellStyle name="20% - 强调文字颜色 3 8" xfId="255"/>
    <cellStyle name="20% - 强调文字颜色 3 9" xfId="256"/>
    <cellStyle name="20% - 强调文字颜色 4 10" xfId="257"/>
    <cellStyle name="20% - 强调文字颜色 4 11" xfId="258"/>
    <cellStyle name="20% - 强调文字颜色 4 12" xfId="259"/>
    <cellStyle name="20% - 强调文字颜色 4 13" xfId="260"/>
    <cellStyle name="20% - 强调文字颜色 4 14" xfId="261"/>
    <cellStyle name="20% - 强调文字颜色 4 15" xfId="262"/>
    <cellStyle name="20% - 强调文字颜色 4 16" xfId="263"/>
    <cellStyle name="20% - 强调文字颜色 4 17" xfId="264"/>
    <cellStyle name="20% - 强调文字颜色 4 18" xfId="265"/>
    <cellStyle name="20% - 强调文字颜色 4 19" xfId="266"/>
    <cellStyle name="20% - 强调文字颜色 4 2" xfId="267"/>
    <cellStyle name="20% - 强调文字颜色 4 2 10" xfId="268"/>
    <cellStyle name="20% - 强调文字颜色 4 2 11" xfId="269"/>
    <cellStyle name="20% - 强调文字颜色 4 2 12" xfId="270"/>
    <cellStyle name="20% - 强调文字颜色 4 2 13" xfId="271"/>
    <cellStyle name="20% - 强调文字颜色 4 2 14" xfId="272"/>
    <cellStyle name="20% - 强调文字颜色 4 2 15" xfId="273"/>
    <cellStyle name="20% - 强调文字颜色 4 2 16" xfId="274"/>
    <cellStyle name="20% - 强调文字颜色 4 2 17" xfId="275"/>
    <cellStyle name="20% - 强调文字颜色 4 2 18" xfId="276"/>
    <cellStyle name="20% - 强调文字颜色 4 2 2" xfId="277"/>
    <cellStyle name="20% - 强调文字颜色 4 2 3" xfId="278"/>
    <cellStyle name="20% - 强调文字颜色 4 2 4" xfId="279"/>
    <cellStyle name="20% - 强调文字颜色 4 2 5" xfId="280"/>
    <cellStyle name="20% - 强调文字颜色 4 2 6" xfId="281"/>
    <cellStyle name="20% - 强调文字颜色 4 2 7" xfId="282"/>
    <cellStyle name="20% - 强调文字颜色 4 2 8" xfId="283"/>
    <cellStyle name="20% - 强调文字颜色 4 2 9" xfId="284"/>
    <cellStyle name="20% - 强调文字颜色 4 2_经建口" xfId="285"/>
    <cellStyle name="20% - 强调文字颜色 4 20" xfId="286"/>
    <cellStyle name="20% - 强调文字颜色 4 21" xfId="287"/>
    <cellStyle name="20% - 强调文字颜色 4 22" xfId="288"/>
    <cellStyle name="20% - 强调文字颜色 4 23" xfId="289"/>
    <cellStyle name="20% - 强调文字颜色 4 24" xfId="290"/>
    <cellStyle name="20% - 强调文字颜色 4 25" xfId="291"/>
    <cellStyle name="20% - 强调文字颜色 4 3" xfId="292"/>
    <cellStyle name="20% - 强调文字颜色 4 3 10" xfId="293"/>
    <cellStyle name="20% - 强调文字颜色 4 3 11" xfId="294"/>
    <cellStyle name="20% - 强调文字颜色 4 3 12" xfId="295"/>
    <cellStyle name="20% - 强调文字颜色 4 3 13" xfId="296"/>
    <cellStyle name="20% - 强调文字颜色 4 3 14" xfId="297"/>
    <cellStyle name="20% - 强调文字颜色 4 3 15" xfId="298"/>
    <cellStyle name="20% - 强调文字颜色 4 3 16" xfId="299"/>
    <cellStyle name="20% - 强调文字颜色 4 3 17" xfId="300"/>
    <cellStyle name="20% - 强调文字颜色 4 3 18" xfId="301"/>
    <cellStyle name="20% - 强调文字颜色 4 3 2" xfId="302"/>
    <cellStyle name="20% - 强调文字颜色 4 3 3" xfId="303"/>
    <cellStyle name="20% - 强调文字颜色 4 3 4" xfId="304"/>
    <cellStyle name="20% - 强调文字颜色 4 3 5" xfId="305"/>
    <cellStyle name="20% - 强调文字颜色 4 3 6" xfId="306"/>
    <cellStyle name="20% - 强调文字颜色 4 3 7" xfId="307"/>
    <cellStyle name="20% - 强调文字颜色 4 3 8" xfId="308"/>
    <cellStyle name="20% - 强调文字颜色 4 3 9" xfId="309"/>
    <cellStyle name="20% - 强调文字颜色 4 3_经建口" xfId="310"/>
    <cellStyle name="20% - 强调文字颜色 4 4" xfId="311"/>
    <cellStyle name="20% - 强调文字颜色 4 4 2" xfId="312"/>
    <cellStyle name="20% - 强调文字颜色 4 4 3" xfId="313"/>
    <cellStyle name="20% - 强调文字颜色 4 4 4" xfId="314"/>
    <cellStyle name="20% - 强调文字颜色 4 4 5" xfId="315"/>
    <cellStyle name="20% - 强调文字颜色 4 4 6" xfId="316"/>
    <cellStyle name="20% - 强调文字颜色 4 4_经建口" xfId="317"/>
    <cellStyle name="20% - 强调文字颜色 4 5" xfId="318"/>
    <cellStyle name="20% - 强调文字颜色 4 6" xfId="319"/>
    <cellStyle name="20% - 强调文字颜色 4 7" xfId="320"/>
    <cellStyle name="20% - 强调文字颜色 4 8" xfId="321"/>
    <cellStyle name="20% - 强调文字颜色 4 9" xfId="322"/>
    <cellStyle name="20% - 强调文字颜色 5 10" xfId="323"/>
    <cellStyle name="20% - 强调文字颜色 5 11" xfId="324"/>
    <cellStyle name="20% - 强调文字颜色 5 12" xfId="325"/>
    <cellStyle name="20% - 强调文字颜色 5 13" xfId="326"/>
    <cellStyle name="20% - 强调文字颜色 5 14" xfId="327"/>
    <cellStyle name="20% - 强调文字颜色 5 15" xfId="328"/>
    <cellStyle name="20% - 强调文字颜色 5 16" xfId="329"/>
    <cellStyle name="20% - 强调文字颜色 5 17" xfId="330"/>
    <cellStyle name="20% - 强调文字颜色 5 18" xfId="331"/>
    <cellStyle name="20% - 强调文字颜色 5 19" xfId="332"/>
    <cellStyle name="20% - 强调文字颜色 5 2" xfId="333"/>
    <cellStyle name="20% - 强调文字颜色 5 2 10" xfId="334"/>
    <cellStyle name="20% - 强调文字颜色 5 2 11" xfId="335"/>
    <cellStyle name="20% - 强调文字颜色 5 2 12" xfId="336"/>
    <cellStyle name="20% - 强调文字颜色 5 2 13" xfId="337"/>
    <cellStyle name="20% - 强调文字颜色 5 2 14" xfId="338"/>
    <cellStyle name="20% - 强调文字颜色 5 2 15" xfId="339"/>
    <cellStyle name="20% - 强调文字颜色 5 2 16" xfId="340"/>
    <cellStyle name="20% - 强调文字颜色 5 2 17" xfId="341"/>
    <cellStyle name="20% - 强调文字颜色 5 2 18" xfId="342"/>
    <cellStyle name="20% - 强调文字颜色 5 2 2" xfId="343"/>
    <cellStyle name="20% - 强调文字颜色 5 2 3" xfId="344"/>
    <cellStyle name="20% - 强调文字颜色 5 2 4" xfId="345"/>
    <cellStyle name="20% - 强调文字颜色 5 2 5" xfId="346"/>
    <cellStyle name="20% - 强调文字颜色 5 2 6" xfId="347"/>
    <cellStyle name="20% - 强调文字颜色 5 2 7" xfId="348"/>
    <cellStyle name="20% - 强调文字颜色 5 2 8" xfId="349"/>
    <cellStyle name="20% - 强调文字颜色 5 2 9" xfId="350"/>
    <cellStyle name="20% - 强调文字颜色 5 2_经建口" xfId="351"/>
    <cellStyle name="20% - 强调文字颜色 5 20" xfId="352"/>
    <cellStyle name="20% - 强调文字颜色 5 21" xfId="353"/>
    <cellStyle name="20% - 强调文字颜色 5 22" xfId="354"/>
    <cellStyle name="20% - 强调文字颜色 5 23" xfId="355"/>
    <cellStyle name="20% - 强调文字颜色 5 24" xfId="356"/>
    <cellStyle name="20% - 强调文字颜色 5 25" xfId="357"/>
    <cellStyle name="20% - 强调文字颜色 5 3" xfId="358"/>
    <cellStyle name="20% - 强调文字颜色 5 3 10" xfId="359"/>
    <cellStyle name="20% - 强调文字颜色 5 3 11" xfId="360"/>
    <cellStyle name="20% - 强调文字颜色 5 3 12" xfId="361"/>
    <cellStyle name="20% - 强调文字颜色 5 3 13" xfId="362"/>
    <cellStyle name="20% - 强调文字颜色 5 3 14" xfId="363"/>
    <cellStyle name="20% - 强调文字颜色 5 3 15" xfId="364"/>
    <cellStyle name="20% - 强调文字颜色 5 3 16" xfId="365"/>
    <cellStyle name="20% - 强调文字颜色 5 3 17" xfId="366"/>
    <cellStyle name="20% - 强调文字颜色 5 3 18" xfId="367"/>
    <cellStyle name="20% - 强调文字颜色 5 3 2" xfId="368"/>
    <cellStyle name="20% - 强调文字颜色 5 3 3" xfId="369"/>
    <cellStyle name="20% - 强调文字颜色 5 3 4" xfId="370"/>
    <cellStyle name="20% - 强调文字颜色 5 3 5" xfId="371"/>
    <cellStyle name="20% - 强调文字颜色 5 3 6" xfId="372"/>
    <cellStyle name="20% - 强调文字颜色 5 3 7" xfId="373"/>
    <cellStyle name="20% - 强调文字颜色 5 3 8" xfId="374"/>
    <cellStyle name="20% - 强调文字颜色 5 3 9" xfId="375"/>
    <cellStyle name="20% - 强调文字颜色 5 3_经建口" xfId="376"/>
    <cellStyle name="20% - 强调文字颜色 5 4" xfId="377"/>
    <cellStyle name="20% - 强调文字颜色 5 4 2" xfId="378"/>
    <cellStyle name="20% - 强调文字颜色 5 4 3" xfId="379"/>
    <cellStyle name="20% - 强调文字颜色 5 4 4" xfId="380"/>
    <cellStyle name="20% - 强调文字颜色 5 4 5" xfId="381"/>
    <cellStyle name="20% - 强调文字颜色 5 4 6" xfId="382"/>
    <cellStyle name="20% - 强调文字颜色 5 4_经建口" xfId="383"/>
    <cellStyle name="20% - 强调文字颜色 5 5" xfId="384"/>
    <cellStyle name="20% - 强调文字颜色 5 6" xfId="385"/>
    <cellStyle name="20% - 强调文字颜色 5 7" xfId="386"/>
    <cellStyle name="20% - 强调文字颜色 5 8" xfId="387"/>
    <cellStyle name="20% - 强调文字颜色 5 9" xfId="388"/>
    <cellStyle name="20% - 强调文字颜色 6 10" xfId="389"/>
    <cellStyle name="20% - 强调文字颜色 6 11" xfId="390"/>
    <cellStyle name="20% - 强调文字颜色 6 12" xfId="391"/>
    <cellStyle name="20% - 强调文字颜色 6 13" xfId="392"/>
    <cellStyle name="20% - 强调文字颜色 6 14" xfId="393"/>
    <cellStyle name="20% - 强调文字颜色 6 15" xfId="394"/>
    <cellStyle name="20% - 强调文字颜色 6 16" xfId="395"/>
    <cellStyle name="20% - 强调文字颜色 6 17" xfId="396"/>
    <cellStyle name="20% - 强调文字颜色 6 18" xfId="397"/>
    <cellStyle name="20% - 强调文字颜色 6 19" xfId="398"/>
    <cellStyle name="20% - 强调文字颜色 6 2" xfId="399"/>
    <cellStyle name="20% - 强调文字颜色 6 2 10" xfId="400"/>
    <cellStyle name="20% - 强调文字颜色 6 2 11" xfId="401"/>
    <cellStyle name="20% - 强调文字颜色 6 2 12" xfId="402"/>
    <cellStyle name="20% - 强调文字颜色 6 2 13" xfId="403"/>
    <cellStyle name="20% - 强调文字颜色 6 2 14" xfId="404"/>
    <cellStyle name="20% - 强调文字颜色 6 2 15" xfId="405"/>
    <cellStyle name="20% - 强调文字颜色 6 2 16" xfId="406"/>
    <cellStyle name="20% - 强调文字颜色 6 2 17" xfId="407"/>
    <cellStyle name="20% - 强调文字颜色 6 2 18" xfId="408"/>
    <cellStyle name="20% - 强调文字颜色 6 2 2" xfId="409"/>
    <cellStyle name="20% - 强调文字颜色 6 2 3" xfId="410"/>
    <cellStyle name="20% - 强调文字颜色 6 2 4" xfId="411"/>
    <cellStyle name="20% - 强调文字颜色 6 2 5" xfId="412"/>
    <cellStyle name="20% - 强调文字颜色 6 2 6" xfId="413"/>
    <cellStyle name="20% - 强调文字颜色 6 2 7" xfId="414"/>
    <cellStyle name="20% - 强调文字颜色 6 2 8" xfId="415"/>
    <cellStyle name="20% - 强调文字颜色 6 2 9" xfId="416"/>
    <cellStyle name="20% - 强调文字颜色 6 2_经建口" xfId="417"/>
    <cellStyle name="20% - 强调文字颜色 6 20" xfId="418"/>
    <cellStyle name="20% - 强调文字颜色 6 21" xfId="419"/>
    <cellStyle name="20% - 强调文字颜色 6 22" xfId="420"/>
    <cellStyle name="20% - 强调文字颜色 6 23" xfId="421"/>
    <cellStyle name="20% - 强调文字颜色 6 24" xfId="422"/>
    <cellStyle name="20% - 强调文字颜色 6 25" xfId="423"/>
    <cellStyle name="20% - 强调文字颜色 6 3" xfId="424"/>
    <cellStyle name="20% - 强调文字颜色 6 3 10" xfId="425"/>
    <cellStyle name="20% - 强调文字颜色 6 3 11" xfId="426"/>
    <cellStyle name="20% - 强调文字颜色 6 3 12" xfId="427"/>
    <cellStyle name="20% - 强调文字颜色 6 3 13" xfId="428"/>
    <cellStyle name="20% - 强调文字颜色 6 3 14" xfId="429"/>
    <cellStyle name="20% - 强调文字颜色 6 3 15" xfId="430"/>
    <cellStyle name="20% - 强调文字颜色 6 3 16" xfId="431"/>
    <cellStyle name="20% - 强调文字颜色 6 3 17" xfId="432"/>
    <cellStyle name="20% - 强调文字颜色 6 3 18" xfId="433"/>
    <cellStyle name="20% - 强调文字颜色 6 3 2" xfId="434"/>
    <cellStyle name="20% - 强调文字颜色 6 3 3" xfId="435"/>
    <cellStyle name="20% - 强调文字颜色 6 3 4" xfId="436"/>
    <cellStyle name="20% - 强调文字颜色 6 3 5" xfId="437"/>
    <cellStyle name="20% - 强调文字颜色 6 3 6" xfId="438"/>
    <cellStyle name="20% - 强调文字颜色 6 3 7" xfId="439"/>
    <cellStyle name="20% - 强调文字颜色 6 3 8" xfId="440"/>
    <cellStyle name="20% - 强调文字颜色 6 3 9" xfId="441"/>
    <cellStyle name="20% - 强调文字颜色 6 3_经建口" xfId="442"/>
    <cellStyle name="20% - 强调文字颜色 6 4" xfId="443"/>
    <cellStyle name="20% - 强调文字颜色 6 4 2" xfId="444"/>
    <cellStyle name="20% - 强调文字颜色 6 4 3" xfId="445"/>
    <cellStyle name="20% - 强调文字颜色 6 4 4" xfId="446"/>
    <cellStyle name="20% - 强调文字颜色 6 4 5" xfId="447"/>
    <cellStyle name="20% - 强调文字颜色 6 4 6" xfId="448"/>
    <cellStyle name="20% - 强调文字颜色 6 4_经建口" xfId="449"/>
    <cellStyle name="20% - 强调文字颜色 6 5" xfId="450"/>
    <cellStyle name="20% - 强调文字颜色 6 6" xfId="451"/>
    <cellStyle name="20% - 强调文字颜色 6 7" xfId="452"/>
    <cellStyle name="20% - 强调文字颜色 6 8" xfId="453"/>
    <cellStyle name="20% - 强调文字颜色 6 9" xfId="454"/>
    <cellStyle name="20% - 着色 1" xfId="455"/>
    <cellStyle name="20% - 着色 2" xfId="456"/>
    <cellStyle name="20% - 着色 3" xfId="457"/>
    <cellStyle name="20% - 着色 4" xfId="458"/>
    <cellStyle name="20% - 着色 5" xfId="459"/>
    <cellStyle name="20% - 着色 6" xfId="460"/>
    <cellStyle name="3232" xfId="461"/>
    <cellStyle name="40% - Accent1" xfId="462"/>
    <cellStyle name="40% - Accent2" xfId="463"/>
    <cellStyle name="40% - Accent3" xfId="464"/>
    <cellStyle name="40% - Accent4" xfId="465"/>
    <cellStyle name="40% - Accent5" xfId="466"/>
    <cellStyle name="40% - Accent6" xfId="467"/>
    <cellStyle name="40% - 强调文字颜色 1 10" xfId="468"/>
    <cellStyle name="40% - 强调文字颜色 1 11" xfId="469"/>
    <cellStyle name="40% - 强调文字颜色 1 12" xfId="470"/>
    <cellStyle name="40% - 强调文字颜色 1 13" xfId="471"/>
    <cellStyle name="40% - 强调文字颜色 1 14" xfId="472"/>
    <cellStyle name="40% - 强调文字颜色 1 15" xfId="473"/>
    <cellStyle name="40% - 强调文字颜色 1 16" xfId="474"/>
    <cellStyle name="40% - 强调文字颜色 1 17" xfId="475"/>
    <cellStyle name="40% - 强调文字颜色 1 18" xfId="476"/>
    <cellStyle name="40% - 强调文字颜色 1 19" xfId="477"/>
    <cellStyle name="40% - 强调文字颜色 1 2" xfId="478"/>
    <cellStyle name="40% - 强调文字颜色 1 2 10" xfId="479"/>
    <cellStyle name="40% - 强调文字颜色 1 2 11" xfId="480"/>
    <cellStyle name="40% - 强调文字颜色 1 2 12" xfId="481"/>
    <cellStyle name="40% - 强调文字颜色 1 2 13" xfId="482"/>
    <cellStyle name="40% - 强调文字颜色 1 2 14" xfId="483"/>
    <cellStyle name="40% - 强调文字颜色 1 2 15" xfId="484"/>
    <cellStyle name="40% - 强调文字颜色 1 2 16" xfId="485"/>
    <cellStyle name="40% - 强调文字颜色 1 2 17" xfId="486"/>
    <cellStyle name="40% - 强调文字颜色 1 2 18" xfId="487"/>
    <cellStyle name="40% - 强调文字颜色 1 2 2" xfId="488"/>
    <cellStyle name="40% - 强调文字颜色 1 2 3" xfId="489"/>
    <cellStyle name="40% - 强调文字颜色 1 2 4" xfId="490"/>
    <cellStyle name="40% - 强调文字颜色 1 2 5" xfId="491"/>
    <cellStyle name="40% - 强调文字颜色 1 2 6" xfId="492"/>
    <cellStyle name="40% - 强调文字颜色 1 2 7" xfId="493"/>
    <cellStyle name="40% - 强调文字颜色 1 2 8" xfId="494"/>
    <cellStyle name="40% - 强调文字颜色 1 2 9" xfId="495"/>
    <cellStyle name="40% - 强调文字颜色 1 20" xfId="496"/>
    <cellStyle name="40% - 强调文字颜色 1 21" xfId="497"/>
    <cellStyle name="40% - 强调文字颜色 1 22" xfId="498"/>
    <cellStyle name="40% - 强调文字颜色 1 23" xfId="499"/>
    <cellStyle name="40% - 强调文字颜色 1 24" xfId="500"/>
    <cellStyle name="40% - 强调文字颜色 1 25" xfId="501"/>
    <cellStyle name="40% - 强调文字颜色 1 3" xfId="502"/>
    <cellStyle name="40% - 强调文字颜色 1 3 10" xfId="503"/>
    <cellStyle name="40% - 强调文字颜色 1 3 11" xfId="504"/>
    <cellStyle name="40% - 强调文字颜色 1 3 12" xfId="505"/>
    <cellStyle name="40% - 强调文字颜色 1 3 13" xfId="506"/>
    <cellStyle name="40% - 强调文字颜色 1 3 14" xfId="507"/>
    <cellStyle name="40% - 强调文字颜色 1 3 15" xfId="508"/>
    <cellStyle name="40% - 强调文字颜色 1 3 16" xfId="509"/>
    <cellStyle name="40% - 强调文字颜色 1 3 17" xfId="510"/>
    <cellStyle name="40% - 强调文字颜色 1 3 18" xfId="511"/>
    <cellStyle name="40% - 强调文字颜色 1 3 2" xfId="512"/>
    <cellStyle name="40% - 强调文字颜色 1 3 3" xfId="513"/>
    <cellStyle name="40% - 强调文字颜色 1 3 4" xfId="514"/>
    <cellStyle name="40% - 强调文字颜色 1 3 5" xfId="515"/>
    <cellStyle name="40% - 强调文字颜色 1 3 6" xfId="516"/>
    <cellStyle name="40% - 强调文字颜色 1 3 7" xfId="517"/>
    <cellStyle name="40% - 强调文字颜色 1 3 8" xfId="518"/>
    <cellStyle name="40% - 强调文字颜色 1 3 9" xfId="519"/>
    <cellStyle name="40% - 强调文字颜色 1 4" xfId="520"/>
    <cellStyle name="40% - 强调文字颜色 1 4 2" xfId="521"/>
    <cellStyle name="40% - 强调文字颜色 1 4 3" xfId="522"/>
    <cellStyle name="40% - 强调文字颜色 1 4 4" xfId="523"/>
    <cellStyle name="40% - 强调文字颜色 1 4 5" xfId="524"/>
    <cellStyle name="40% - 强调文字颜色 1 4 6" xfId="525"/>
    <cellStyle name="40% - 强调文字颜色 1 5" xfId="526"/>
    <cellStyle name="40% - 强调文字颜色 1 6" xfId="527"/>
    <cellStyle name="40% - 强调文字颜色 1 7" xfId="528"/>
    <cellStyle name="40% - 强调文字颜色 1 8" xfId="529"/>
    <cellStyle name="40% - 强调文字颜色 1 9" xfId="530"/>
    <cellStyle name="40% - 强调文字颜色 2 10" xfId="531"/>
    <cellStyle name="40% - 强调文字颜色 2 11" xfId="532"/>
    <cellStyle name="40% - 强调文字颜色 2 12" xfId="533"/>
    <cellStyle name="40% - 强调文字颜色 2 13" xfId="534"/>
    <cellStyle name="40% - 强调文字颜色 2 14" xfId="535"/>
    <cellStyle name="40% - 强调文字颜色 2 15" xfId="536"/>
    <cellStyle name="40% - 强调文字颜色 2 16" xfId="537"/>
    <cellStyle name="40% - 强调文字颜色 2 17" xfId="538"/>
    <cellStyle name="40% - 强调文字颜色 2 18" xfId="539"/>
    <cellStyle name="40% - 强调文字颜色 2 19" xfId="540"/>
    <cellStyle name="40% - 强调文字颜色 2 2" xfId="541"/>
    <cellStyle name="40% - 强调文字颜色 2 2 10" xfId="542"/>
    <cellStyle name="40% - 强调文字颜色 2 2 11" xfId="543"/>
    <cellStyle name="40% - 强调文字颜色 2 2 12" xfId="544"/>
    <cellStyle name="40% - 强调文字颜色 2 2 13" xfId="545"/>
    <cellStyle name="40% - 强调文字颜色 2 2 14" xfId="546"/>
    <cellStyle name="40% - 强调文字颜色 2 2 15" xfId="547"/>
    <cellStyle name="40% - 强调文字颜色 2 2 16" xfId="548"/>
    <cellStyle name="40% - 强调文字颜色 2 2 17" xfId="549"/>
    <cellStyle name="40% - 强调文字颜色 2 2 18" xfId="550"/>
    <cellStyle name="40% - 强调文字颜色 2 2 2" xfId="551"/>
    <cellStyle name="40% - 强调文字颜色 2 2 3" xfId="552"/>
    <cellStyle name="40% - 强调文字颜色 2 2 4" xfId="553"/>
    <cellStyle name="40% - 强调文字颜色 2 2 5" xfId="554"/>
    <cellStyle name="40% - 强调文字颜色 2 2 6" xfId="555"/>
    <cellStyle name="40% - 强调文字颜色 2 2 7" xfId="556"/>
    <cellStyle name="40% - 强调文字颜色 2 2 8" xfId="557"/>
    <cellStyle name="40% - 强调文字颜色 2 2 9" xfId="558"/>
    <cellStyle name="40% - 强调文字颜色 2 20" xfId="559"/>
    <cellStyle name="40% - 强调文字颜色 2 21" xfId="560"/>
    <cellStyle name="40% - 强调文字颜色 2 22" xfId="561"/>
    <cellStyle name="40% - 强调文字颜色 2 23" xfId="562"/>
    <cellStyle name="40% - 强调文字颜色 2 24" xfId="563"/>
    <cellStyle name="40% - 强调文字颜色 2 25" xfId="564"/>
    <cellStyle name="40% - 强调文字颜色 2 3" xfId="565"/>
    <cellStyle name="40% - 强调文字颜色 2 3 10" xfId="566"/>
    <cellStyle name="40% - 强调文字颜色 2 3 11" xfId="567"/>
    <cellStyle name="40% - 强调文字颜色 2 3 12" xfId="568"/>
    <cellStyle name="40% - 强调文字颜色 2 3 13" xfId="569"/>
    <cellStyle name="40% - 强调文字颜色 2 3 14" xfId="570"/>
    <cellStyle name="40% - 强调文字颜色 2 3 15" xfId="571"/>
    <cellStyle name="40% - 强调文字颜色 2 3 16" xfId="572"/>
    <cellStyle name="40% - 强调文字颜色 2 3 17" xfId="573"/>
    <cellStyle name="40% - 强调文字颜色 2 3 18" xfId="574"/>
    <cellStyle name="40% - 强调文字颜色 2 3 2" xfId="575"/>
    <cellStyle name="40% - 强调文字颜色 2 3 3" xfId="576"/>
    <cellStyle name="40% - 强调文字颜色 2 3 4" xfId="577"/>
    <cellStyle name="40% - 强调文字颜色 2 3 5" xfId="578"/>
    <cellStyle name="40% - 强调文字颜色 2 3 6" xfId="579"/>
    <cellStyle name="40% - 强调文字颜色 2 3 7" xfId="580"/>
    <cellStyle name="40% - 强调文字颜色 2 3 8" xfId="581"/>
    <cellStyle name="40% - 强调文字颜色 2 3 9" xfId="582"/>
    <cellStyle name="40% - 强调文字颜色 2 4" xfId="583"/>
    <cellStyle name="40% - 强调文字颜色 2 4 2" xfId="584"/>
    <cellStyle name="40% - 强调文字颜色 2 4 3" xfId="585"/>
    <cellStyle name="40% - 强调文字颜色 2 4 4" xfId="586"/>
    <cellStyle name="40% - 强调文字颜色 2 4 5" xfId="587"/>
    <cellStyle name="40% - 强调文字颜色 2 4 6" xfId="588"/>
    <cellStyle name="40% - 强调文字颜色 2 5" xfId="589"/>
    <cellStyle name="40% - 强调文字颜色 2 6" xfId="590"/>
    <cellStyle name="40% - 强调文字颜色 2 7" xfId="591"/>
    <cellStyle name="40% - 强调文字颜色 2 8" xfId="592"/>
    <cellStyle name="40% - 强调文字颜色 2 9" xfId="593"/>
    <cellStyle name="40% - 强调文字颜色 3 10" xfId="594"/>
    <cellStyle name="40% - 强调文字颜色 3 11" xfId="595"/>
    <cellStyle name="40% - 强调文字颜色 3 12" xfId="596"/>
    <cellStyle name="40% - 强调文字颜色 3 13" xfId="597"/>
    <cellStyle name="40% - 强调文字颜色 3 14" xfId="598"/>
    <cellStyle name="40% - 强调文字颜色 3 15" xfId="599"/>
    <cellStyle name="40% - 强调文字颜色 3 16" xfId="600"/>
    <cellStyle name="40% - 强调文字颜色 3 17" xfId="601"/>
    <cellStyle name="40% - 强调文字颜色 3 18" xfId="602"/>
    <cellStyle name="40% - 强调文字颜色 3 19" xfId="603"/>
    <cellStyle name="40% - 强调文字颜色 3 2" xfId="604"/>
    <cellStyle name="40% - 强调文字颜色 3 2 10" xfId="605"/>
    <cellStyle name="40% - 强调文字颜色 3 2 11" xfId="606"/>
    <cellStyle name="40% - 强调文字颜色 3 2 12" xfId="607"/>
    <cellStyle name="40% - 强调文字颜色 3 2 13" xfId="608"/>
    <cellStyle name="40% - 强调文字颜色 3 2 14" xfId="609"/>
    <cellStyle name="40% - 强调文字颜色 3 2 15" xfId="610"/>
    <cellStyle name="40% - 强调文字颜色 3 2 16" xfId="611"/>
    <cellStyle name="40% - 强调文字颜色 3 2 17" xfId="612"/>
    <cellStyle name="40% - 强调文字颜色 3 2 18" xfId="613"/>
    <cellStyle name="40% - 强调文字颜色 3 2 2" xfId="614"/>
    <cellStyle name="40% - 强调文字颜色 3 2 3" xfId="615"/>
    <cellStyle name="40% - 强调文字颜色 3 2 4" xfId="616"/>
    <cellStyle name="40% - 强调文字颜色 3 2 5" xfId="617"/>
    <cellStyle name="40% - 强调文字颜色 3 2 6" xfId="618"/>
    <cellStyle name="40% - 强调文字颜色 3 2 7" xfId="619"/>
    <cellStyle name="40% - 强调文字颜色 3 2 8" xfId="620"/>
    <cellStyle name="40% - 强调文字颜色 3 2 9" xfId="621"/>
    <cellStyle name="40% - 强调文字颜色 3 20" xfId="622"/>
    <cellStyle name="40% - 强调文字颜色 3 21" xfId="623"/>
    <cellStyle name="40% - 强调文字颜色 3 22" xfId="624"/>
    <cellStyle name="40% - 强调文字颜色 3 23" xfId="625"/>
    <cellStyle name="40% - 强调文字颜色 3 24" xfId="626"/>
    <cellStyle name="40% - 强调文字颜色 3 25" xfId="627"/>
    <cellStyle name="40% - 强调文字颜色 3 3" xfId="628"/>
    <cellStyle name="40% - 强调文字颜色 3 3 10" xfId="629"/>
    <cellStyle name="40% - 强调文字颜色 3 3 11" xfId="630"/>
    <cellStyle name="40% - 强调文字颜色 3 3 12" xfId="631"/>
    <cellStyle name="40% - 强调文字颜色 3 3 13" xfId="632"/>
    <cellStyle name="40% - 强调文字颜色 3 3 14" xfId="633"/>
    <cellStyle name="40% - 强调文字颜色 3 3 15" xfId="634"/>
    <cellStyle name="40% - 强调文字颜色 3 3 16" xfId="635"/>
    <cellStyle name="40% - 强调文字颜色 3 3 17" xfId="636"/>
    <cellStyle name="40% - 强调文字颜色 3 3 18" xfId="637"/>
    <cellStyle name="40% - 强调文字颜色 3 3 2" xfId="638"/>
    <cellStyle name="40% - 强调文字颜色 3 3 3" xfId="639"/>
    <cellStyle name="40% - 强调文字颜色 3 3 4" xfId="640"/>
    <cellStyle name="40% - 强调文字颜色 3 3 5" xfId="641"/>
    <cellStyle name="40% - 强调文字颜色 3 3 6" xfId="642"/>
    <cellStyle name="40% - 强调文字颜色 3 3 7" xfId="643"/>
    <cellStyle name="40% - 强调文字颜色 3 3 8" xfId="644"/>
    <cellStyle name="40% - 强调文字颜色 3 3 9" xfId="645"/>
    <cellStyle name="40% - 强调文字颜色 3 4" xfId="646"/>
    <cellStyle name="40% - 强调文字颜色 3 4 2" xfId="647"/>
    <cellStyle name="40% - 强调文字颜色 3 4 3" xfId="648"/>
    <cellStyle name="40% - 强调文字颜色 3 4 4" xfId="649"/>
    <cellStyle name="40% - 强调文字颜色 3 4 5" xfId="650"/>
    <cellStyle name="40% - 强调文字颜色 3 4 6" xfId="651"/>
    <cellStyle name="40% - 强调文字颜色 3 5" xfId="652"/>
    <cellStyle name="40% - 强调文字颜色 3 6" xfId="653"/>
    <cellStyle name="40% - 强调文字颜色 3 7" xfId="654"/>
    <cellStyle name="40% - 强调文字颜色 3 8" xfId="655"/>
    <cellStyle name="40% - 强调文字颜色 3 9" xfId="656"/>
    <cellStyle name="40% - 强调文字颜色 4 10" xfId="657"/>
    <cellStyle name="40% - 强调文字颜色 4 11" xfId="658"/>
    <cellStyle name="40% - 强调文字颜色 4 12" xfId="659"/>
    <cellStyle name="40% - 强调文字颜色 4 13" xfId="660"/>
    <cellStyle name="40% - 强调文字颜色 4 14" xfId="661"/>
    <cellStyle name="40% - 强调文字颜色 4 15" xfId="662"/>
    <cellStyle name="40% - 强调文字颜色 4 16" xfId="663"/>
    <cellStyle name="40% - 强调文字颜色 4 17" xfId="664"/>
    <cellStyle name="40% - 强调文字颜色 4 18" xfId="665"/>
    <cellStyle name="40% - 强调文字颜色 4 19" xfId="666"/>
    <cellStyle name="40% - 强调文字颜色 4 2" xfId="667"/>
    <cellStyle name="40% - 强调文字颜色 4 2 10" xfId="668"/>
    <cellStyle name="40% - 强调文字颜色 4 2 11" xfId="669"/>
    <cellStyle name="40% - 强调文字颜色 4 2 12" xfId="670"/>
    <cellStyle name="40% - 强调文字颜色 4 2 13" xfId="671"/>
    <cellStyle name="40% - 强调文字颜色 4 2 14" xfId="672"/>
    <cellStyle name="40% - 强调文字颜色 4 2 15" xfId="673"/>
    <cellStyle name="40% - 强调文字颜色 4 2 16" xfId="674"/>
    <cellStyle name="40% - 强调文字颜色 4 2 17" xfId="675"/>
    <cellStyle name="40% - 强调文字颜色 4 2 18" xfId="676"/>
    <cellStyle name="40% - 强调文字颜色 4 2 2" xfId="677"/>
    <cellStyle name="40% - 强调文字颜色 4 2 3" xfId="678"/>
    <cellStyle name="40% - 强调文字颜色 4 2 4" xfId="679"/>
    <cellStyle name="40% - 强调文字颜色 4 2 5" xfId="680"/>
    <cellStyle name="40% - 强调文字颜色 4 2 6" xfId="681"/>
    <cellStyle name="40% - 强调文字颜色 4 2 7" xfId="682"/>
    <cellStyle name="40% - 强调文字颜色 4 2 8" xfId="683"/>
    <cellStyle name="40% - 强调文字颜色 4 2 9" xfId="684"/>
    <cellStyle name="40% - 强调文字颜色 4 20" xfId="685"/>
    <cellStyle name="40% - 强调文字颜色 4 21" xfId="686"/>
    <cellStyle name="40% - 强调文字颜色 4 22" xfId="687"/>
    <cellStyle name="40% - 强调文字颜色 4 23" xfId="688"/>
    <cellStyle name="40% - 强调文字颜色 4 24" xfId="689"/>
    <cellStyle name="40% - 强调文字颜色 4 25" xfId="690"/>
    <cellStyle name="40% - 强调文字颜色 4 3" xfId="691"/>
    <cellStyle name="40% - 强调文字颜色 4 3 10" xfId="692"/>
    <cellStyle name="40% - 强调文字颜色 4 3 11" xfId="693"/>
    <cellStyle name="40% - 强调文字颜色 4 3 12" xfId="694"/>
    <cellStyle name="40% - 强调文字颜色 4 3 13" xfId="695"/>
    <cellStyle name="40% - 强调文字颜色 4 3 14" xfId="696"/>
    <cellStyle name="40% - 强调文字颜色 4 3 15" xfId="697"/>
    <cellStyle name="40% - 强调文字颜色 4 3 16" xfId="698"/>
    <cellStyle name="40% - 强调文字颜色 4 3 17" xfId="699"/>
    <cellStyle name="40% - 强调文字颜色 4 3 18" xfId="700"/>
    <cellStyle name="40% - 强调文字颜色 4 3 2" xfId="701"/>
    <cellStyle name="40% - 强调文字颜色 4 3 3" xfId="702"/>
    <cellStyle name="40% - 强调文字颜色 4 3 4" xfId="703"/>
    <cellStyle name="40% - 强调文字颜色 4 3 5" xfId="704"/>
    <cellStyle name="40% - 强调文字颜色 4 3 6" xfId="705"/>
    <cellStyle name="40% - 强调文字颜色 4 3 7" xfId="706"/>
    <cellStyle name="40% - 强调文字颜色 4 3 8" xfId="707"/>
    <cellStyle name="40% - 强调文字颜色 4 3 9" xfId="708"/>
    <cellStyle name="40% - 强调文字颜色 4 4" xfId="709"/>
    <cellStyle name="40% - 强调文字颜色 4 4 2" xfId="710"/>
    <cellStyle name="40% - 强调文字颜色 4 4 3" xfId="711"/>
    <cellStyle name="40% - 强调文字颜色 4 4 4" xfId="712"/>
    <cellStyle name="40% - 强调文字颜色 4 4 5" xfId="713"/>
    <cellStyle name="40% - 强调文字颜色 4 4 6" xfId="714"/>
    <cellStyle name="40% - 强调文字颜色 4 5" xfId="715"/>
    <cellStyle name="40% - 强调文字颜色 4 6" xfId="716"/>
    <cellStyle name="40% - 强调文字颜色 4 7" xfId="717"/>
    <cellStyle name="40% - 强调文字颜色 4 8" xfId="718"/>
    <cellStyle name="40% - 强调文字颜色 4 9" xfId="719"/>
    <cellStyle name="40% - 强调文字颜色 5 10" xfId="720"/>
    <cellStyle name="40% - 强调文字颜色 5 11" xfId="721"/>
    <cellStyle name="40% - 强调文字颜色 5 12" xfId="722"/>
    <cellStyle name="40% - 强调文字颜色 5 13" xfId="723"/>
    <cellStyle name="40% - 强调文字颜色 5 14" xfId="724"/>
    <cellStyle name="40% - 强调文字颜色 5 15" xfId="725"/>
    <cellStyle name="40% - 强调文字颜色 5 16" xfId="726"/>
    <cellStyle name="40% - 强调文字颜色 5 17" xfId="727"/>
    <cellStyle name="40% - 强调文字颜色 5 18" xfId="728"/>
    <cellStyle name="40% - 强调文字颜色 5 19" xfId="729"/>
    <cellStyle name="40% - 强调文字颜色 5 2" xfId="730"/>
    <cellStyle name="40% - 强调文字颜色 5 2 10" xfId="731"/>
    <cellStyle name="40% - 强调文字颜色 5 2 11" xfId="732"/>
    <cellStyle name="40% - 强调文字颜色 5 2 12" xfId="733"/>
    <cellStyle name="40% - 强调文字颜色 5 2 13" xfId="734"/>
    <cellStyle name="40% - 强调文字颜色 5 2 14" xfId="735"/>
    <cellStyle name="40% - 强调文字颜色 5 2 15" xfId="736"/>
    <cellStyle name="40% - 强调文字颜色 5 2 16" xfId="737"/>
    <cellStyle name="40% - 强调文字颜色 5 2 17" xfId="738"/>
    <cellStyle name="40% - 强调文字颜色 5 2 18" xfId="739"/>
    <cellStyle name="40% - 强调文字颜色 5 2 2" xfId="740"/>
    <cellStyle name="40% - 强调文字颜色 5 2 3" xfId="741"/>
    <cellStyle name="40% - 强调文字颜色 5 2 4" xfId="742"/>
    <cellStyle name="40% - 强调文字颜色 5 2 5" xfId="743"/>
    <cellStyle name="40% - 强调文字颜色 5 2 6" xfId="744"/>
    <cellStyle name="40% - 强调文字颜色 5 2 7" xfId="745"/>
    <cellStyle name="40% - 强调文字颜色 5 2 8" xfId="746"/>
    <cellStyle name="40% - 强调文字颜色 5 2 9" xfId="747"/>
    <cellStyle name="40% - 强调文字颜色 5 20" xfId="748"/>
    <cellStyle name="40% - 强调文字颜色 5 21" xfId="749"/>
    <cellStyle name="40% - 强调文字颜色 5 22" xfId="750"/>
    <cellStyle name="40% - 强调文字颜色 5 23" xfId="751"/>
    <cellStyle name="40% - 强调文字颜色 5 24" xfId="752"/>
    <cellStyle name="40% - 强调文字颜色 5 25" xfId="753"/>
    <cellStyle name="40% - 强调文字颜色 5 3" xfId="754"/>
    <cellStyle name="40% - 强调文字颜色 5 3 10" xfId="755"/>
    <cellStyle name="40% - 强调文字颜色 5 3 11" xfId="756"/>
    <cellStyle name="40% - 强调文字颜色 5 3 12" xfId="757"/>
    <cellStyle name="40% - 强调文字颜色 5 3 13" xfId="758"/>
    <cellStyle name="40% - 强调文字颜色 5 3 14" xfId="759"/>
    <cellStyle name="40% - 强调文字颜色 5 3 15" xfId="760"/>
    <cellStyle name="40% - 强调文字颜色 5 3 16" xfId="761"/>
    <cellStyle name="40% - 强调文字颜色 5 3 17" xfId="762"/>
    <cellStyle name="40% - 强调文字颜色 5 3 18" xfId="763"/>
    <cellStyle name="40% - 强调文字颜色 5 3 2" xfId="764"/>
    <cellStyle name="40% - 强调文字颜色 5 3 3" xfId="765"/>
    <cellStyle name="40% - 强调文字颜色 5 3 4" xfId="766"/>
    <cellStyle name="40% - 强调文字颜色 5 3 5" xfId="767"/>
    <cellStyle name="40% - 强调文字颜色 5 3 6" xfId="768"/>
    <cellStyle name="40% - 强调文字颜色 5 3 7" xfId="769"/>
    <cellStyle name="40% - 强调文字颜色 5 3 8" xfId="770"/>
    <cellStyle name="40% - 强调文字颜色 5 3 9" xfId="771"/>
    <cellStyle name="40% - 强调文字颜色 5 4" xfId="772"/>
    <cellStyle name="40% - 强调文字颜色 5 4 2" xfId="773"/>
    <cellStyle name="40% - 强调文字颜色 5 4 3" xfId="774"/>
    <cellStyle name="40% - 强调文字颜色 5 4 4" xfId="775"/>
    <cellStyle name="40% - 强调文字颜色 5 4 5" xfId="776"/>
    <cellStyle name="40% - 强调文字颜色 5 4 6" xfId="777"/>
    <cellStyle name="40% - 强调文字颜色 5 5" xfId="778"/>
    <cellStyle name="40% - 强调文字颜色 5 6" xfId="779"/>
    <cellStyle name="40% - 强调文字颜色 5 7" xfId="780"/>
    <cellStyle name="40% - 强调文字颜色 5 8" xfId="781"/>
    <cellStyle name="40% - 强调文字颜色 5 9" xfId="782"/>
    <cellStyle name="40% - 强调文字颜色 6 10" xfId="783"/>
    <cellStyle name="40% - 强调文字颜色 6 11" xfId="784"/>
    <cellStyle name="40% - 强调文字颜色 6 12" xfId="785"/>
    <cellStyle name="40% - 强调文字颜色 6 13" xfId="786"/>
    <cellStyle name="40% - 强调文字颜色 6 14" xfId="787"/>
    <cellStyle name="40% - 强调文字颜色 6 15" xfId="788"/>
    <cellStyle name="40% - 强调文字颜色 6 16" xfId="789"/>
    <cellStyle name="40% - 强调文字颜色 6 17" xfId="790"/>
    <cellStyle name="40% - 强调文字颜色 6 18" xfId="791"/>
    <cellStyle name="40% - 强调文字颜色 6 19" xfId="792"/>
    <cellStyle name="40% - 强调文字颜色 6 2" xfId="793"/>
    <cellStyle name="40% - 强调文字颜色 6 2 10" xfId="794"/>
    <cellStyle name="40% - 强调文字颜色 6 2 11" xfId="795"/>
    <cellStyle name="40% - 强调文字颜色 6 2 12" xfId="796"/>
    <cellStyle name="40% - 强调文字颜色 6 2 13" xfId="797"/>
    <cellStyle name="40% - 强调文字颜色 6 2 14" xfId="798"/>
    <cellStyle name="40% - 强调文字颜色 6 2 15" xfId="799"/>
    <cellStyle name="40% - 强调文字颜色 6 2 16" xfId="800"/>
    <cellStyle name="40% - 强调文字颜色 6 2 17" xfId="801"/>
    <cellStyle name="40% - 强调文字颜色 6 2 18" xfId="802"/>
    <cellStyle name="40% - 强调文字颜色 6 2 2" xfId="803"/>
    <cellStyle name="40% - 强调文字颜色 6 2 3" xfId="804"/>
    <cellStyle name="40% - 强调文字颜色 6 2 4" xfId="805"/>
    <cellStyle name="40% - 强调文字颜色 6 2 5" xfId="806"/>
    <cellStyle name="40% - 强调文字颜色 6 2 6" xfId="807"/>
    <cellStyle name="40% - 强调文字颜色 6 2 7" xfId="808"/>
    <cellStyle name="40% - 强调文字颜色 6 2 8" xfId="809"/>
    <cellStyle name="40% - 强调文字颜色 6 2 9" xfId="810"/>
    <cellStyle name="40% - 强调文字颜色 6 20" xfId="811"/>
    <cellStyle name="40% - 强调文字颜色 6 21" xfId="812"/>
    <cellStyle name="40% - 强调文字颜色 6 22" xfId="813"/>
    <cellStyle name="40% - 强调文字颜色 6 23" xfId="814"/>
    <cellStyle name="40% - 强调文字颜色 6 24" xfId="815"/>
    <cellStyle name="40% - 强调文字颜色 6 25" xfId="816"/>
    <cellStyle name="40% - 强调文字颜色 6 3" xfId="817"/>
    <cellStyle name="40% - 强调文字颜色 6 3 10" xfId="818"/>
    <cellStyle name="40% - 强调文字颜色 6 3 11" xfId="819"/>
    <cellStyle name="40% - 强调文字颜色 6 3 12" xfId="820"/>
    <cellStyle name="40% - 强调文字颜色 6 3 13" xfId="821"/>
    <cellStyle name="40% - 强调文字颜色 6 3 14" xfId="822"/>
    <cellStyle name="40% - 强调文字颜色 6 3 15" xfId="823"/>
    <cellStyle name="40% - 强调文字颜色 6 3 16" xfId="824"/>
    <cellStyle name="40% - 强调文字颜色 6 3 17" xfId="825"/>
    <cellStyle name="40% - 强调文字颜色 6 3 18" xfId="826"/>
    <cellStyle name="40% - 强调文字颜色 6 3 2" xfId="827"/>
    <cellStyle name="40% - 强调文字颜色 6 3 3" xfId="828"/>
    <cellStyle name="40% - 强调文字颜色 6 3 4" xfId="829"/>
    <cellStyle name="40% - 强调文字颜色 6 3 5" xfId="830"/>
    <cellStyle name="40% - 强调文字颜色 6 3 6" xfId="831"/>
    <cellStyle name="40% - 强调文字颜色 6 3 7" xfId="832"/>
    <cellStyle name="40% - 强调文字颜色 6 3 8" xfId="833"/>
    <cellStyle name="40% - 强调文字颜色 6 3 9" xfId="834"/>
    <cellStyle name="40% - 强调文字颜色 6 4" xfId="835"/>
    <cellStyle name="40% - 强调文字颜色 6 4 2" xfId="836"/>
    <cellStyle name="40% - 强调文字颜色 6 4 3" xfId="837"/>
    <cellStyle name="40% - 强调文字颜色 6 4 4" xfId="838"/>
    <cellStyle name="40% - 强调文字颜色 6 4 5" xfId="839"/>
    <cellStyle name="40% - 强调文字颜色 6 4 6" xfId="840"/>
    <cellStyle name="40% - 强调文字颜色 6 5" xfId="841"/>
    <cellStyle name="40% - 强调文字颜色 6 6" xfId="842"/>
    <cellStyle name="40% - 强调文字颜色 6 7" xfId="843"/>
    <cellStyle name="40% - 强调文字颜色 6 8" xfId="844"/>
    <cellStyle name="40% - 强调文字颜色 6 9" xfId="845"/>
    <cellStyle name="40% - 着色 1" xfId="846"/>
    <cellStyle name="40% - 着色 2" xfId="847"/>
    <cellStyle name="40% - 着色 3" xfId="848"/>
    <cellStyle name="40% - 着色 4" xfId="849"/>
    <cellStyle name="40% - 着色 5" xfId="850"/>
    <cellStyle name="40% - 着色 6" xfId="851"/>
    <cellStyle name="60% - Accent1" xfId="852"/>
    <cellStyle name="60% - Accent2" xfId="853"/>
    <cellStyle name="60% - Accent3" xfId="854"/>
    <cellStyle name="60% - Accent4" xfId="855"/>
    <cellStyle name="60% - Accent5" xfId="856"/>
    <cellStyle name="60% - Accent6" xfId="857"/>
    <cellStyle name="60% - 强调文字颜色 1 10" xfId="858"/>
    <cellStyle name="60% - 强调文字颜色 1 11" xfId="859"/>
    <cellStyle name="60% - 强调文字颜色 1 12" xfId="860"/>
    <cellStyle name="60% - 强调文字颜色 1 13" xfId="861"/>
    <cellStyle name="60% - 强调文字颜色 1 14" xfId="862"/>
    <cellStyle name="60% - 强调文字颜色 1 15" xfId="863"/>
    <cellStyle name="60% - 强调文字颜色 1 16" xfId="864"/>
    <cellStyle name="60% - 强调文字颜色 1 17" xfId="865"/>
    <cellStyle name="60% - 强调文字颜色 1 18" xfId="866"/>
    <cellStyle name="60% - 强调文字颜色 1 19" xfId="867"/>
    <cellStyle name="60% - 强调文字颜色 1 2" xfId="868"/>
    <cellStyle name="60% - 强调文字颜色 1 2 10" xfId="869"/>
    <cellStyle name="60% - 强调文字颜色 1 2 11" xfId="870"/>
    <cellStyle name="60% - 强调文字颜色 1 2 12" xfId="871"/>
    <cellStyle name="60% - 强调文字颜色 1 2 13" xfId="872"/>
    <cellStyle name="60% - 强调文字颜色 1 2 14" xfId="873"/>
    <cellStyle name="60% - 强调文字颜色 1 2 15" xfId="874"/>
    <cellStyle name="60% - 强调文字颜色 1 2 16" xfId="875"/>
    <cellStyle name="60% - 强调文字颜色 1 2 17" xfId="876"/>
    <cellStyle name="60% - 强调文字颜色 1 2 18" xfId="877"/>
    <cellStyle name="60% - 强调文字颜色 1 2 2" xfId="878"/>
    <cellStyle name="60% - 强调文字颜色 1 2 3" xfId="879"/>
    <cellStyle name="60% - 强调文字颜色 1 2 4" xfId="880"/>
    <cellStyle name="60% - 强调文字颜色 1 2 5" xfId="881"/>
    <cellStyle name="60% - 强调文字颜色 1 2 6" xfId="882"/>
    <cellStyle name="60% - 强调文字颜色 1 2 7" xfId="883"/>
    <cellStyle name="60% - 强调文字颜色 1 2 8" xfId="884"/>
    <cellStyle name="60% - 强调文字颜色 1 2 9" xfId="885"/>
    <cellStyle name="60% - 强调文字颜色 1 20" xfId="886"/>
    <cellStyle name="60% - 强调文字颜色 1 21" xfId="887"/>
    <cellStyle name="60% - 强调文字颜色 1 22" xfId="888"/>
    <cellStyle name="60% - 强调文字颜色 1 23" xfId="889"/>
    <cellStyle name="60% - 强调文字颜色 1 24" xfId="890"/>
    <cellStyle name="60% - 强调文字颜色 1 25" xfId="891"/>
    <cellStyle name="60% - 强调文字颜色 1 3" xfId="892"/>
    <cellStyle name="60% - 强调文字颜色 1 3 10" xfId="893"/>
    <cellStyle name="60% - 强调文字颜色 1 3 11" xfId="894"/>
    <cellStyle name="60% - 强调文字颜色 1 3 12" xfId="895"/>
    <cellStyle name="60% - 强调文字颜色 1 3 13" xfId="896"/>
    <cellStyle name="60% - 强调文字颜色 1 3 14" xfId="897"/>
    <cellStyle name="60% - 强调文字颜色 1 3 15" xfId="898"/>
    <cellStyle name="60% - 强调文字颜色 1 3 16" xfId="899"/>
    <cellStyle name="60% - 强调文字颜色 1 3 17" xfId="900"/>
    <cellStyle name="60% - 强调文字颜色 1 3 18" xfId="901"/>
    <cellStyle name="60% - 强调文字颜色 1 3 2" xfId="902"/>
    <cellStyle name="60% - 强调文字颜色 1 3 3" xfId="903"/>
    <cellStyle name="60% - 强调文字颜色 1 3 4" xfId="904"/>
    <cellStyle name="60% - 强调文字颜色 1 3 5" xfId="905"/>
    <cellStyle name="60% - 强调文字颜色 1 3 6" xfId="906"/>
    <cellStyle name="60% - 强调文字颜色 1 3 7" xfId="907"/>
    <cellStyle name="60% - 强调文字颜色 1 3 8" xfId="908"/>
    <cellStyle name="60% - 强调文字颜色 1 3 9" xfId="909"/>
    <cellStyle name="60% - 强调文字颜色 1 4" xfId="910"/>
    <cellStyle name="60% - 强调文字颜色 1 4 2" xfId="911"/>
    <cellStyle name="60% - 强调文字颜色 1 4 3" xfId="912"/>
    <cellStyle name="60% - 强调文字颜色 1 4 4" xfId="913"/>
    <cellStyle name="60% - 强调文字颜色 1 4 5" xfId="914"/>
    <cellStyle name="60% - 强调文字颜色 1 4 6" xfId="915"/>
    <cellStyle name="60% - 强调文字颜色 1 5" xfId="916"/>
    <cellStyle name="60% - 强调文字颜色 1 6" xfId="917"/>
    <cellStyle name="60% - 强调文字颜色 1 7" xfId="918"/>
    <cellStyle name="60% - 强调文字颜色 1 8" xfId="919"/>
    <cellStyle name="60% - 强调文字颜色 1 9" xfId="920"/>
    <cellStyle name="60% - 强调文字颜色 2 10" xfId="921"/>
    <cellStyle name="60% - 强调文字颜色 2 11" xfId="922"/>
    <cellStyle name="60% - 强调文字颜色 2 12" xfId="923"/>
    <cellStyle name="60% - 强调文字颜色 2 13" xfId="924"/>
    <cellStyle name="60% - 强调文字颜色 2 14" xfId="925"/>
    <cellStyle name="60% - 强调文字颜色 2 15" xfId="926"/>
    <cellStyle name="60% - 强调文字颜色 2 16" xfId="927"/>
    <cellStyle name="60% - 强调文字颜色 2 17" xfId="928"/>
    <cellStyle name="60% - 强调文字颜色 2 18" xfId="929"/>
    <cellStyle name="60% - 强调文字颜色 2 19" xfId="930"/>
    <cellStyle name="60% - 强调文字颜色 2 2" xfId="931"/>
    <cellStyle name="60% - 强调文字颜色 2 2 10" xfId="932"/>
    <cellStyle name="60% - 强调文字颜色 2 2 11" xfId="933"/>
    <cellStyle name="60% - 强调文字颜色 2 2 12" xfId="934"/>
    <cellStyle name="60% - 强调文字颜色 2 2 13" xfId="935"/>
    <cellStyle name="60% - 强调文字颜色 2 2 14" xfId="936"/>
    <cellStyle name="60% - 强调文字颜色 2 2 15" xfId="937"/>
    <cellStyle name="60% - 强调文字颜色 2 2 16" xfId="938"/>
    <cellStyle name="60% - 强调文字颜色 2 2 17" xfId="939"/>
    <cellStyle name="60% - 强调文字颜色 2 2 18" xfId="940"/>
    <cellStyle name="60% - 强调文字颜色 2 2 2" xfId="941"/>
    <cellStyle name="60% - 强调文字颜色 2 2 3" xfId="942"/>
    <cellStyle name="60% - 强调文字颜色 2 2 4" xfId="943"/>
    <cellStyle name="60% - 强调文字颜色 2 2 5" xfId="944"/>
    <cellStyle name="60% - 强调文字颜色 2 2 6" xfId="945"/>
    <cellStyle name="60% - 强调文字颜色 2 2 7" xfId="946"/>
    <cellStyle name="60% - 强调文字颜色 2 2 8" xfId="947"/>
    <cellStyle name="60% - 强调文字颜色 2 2 9" xfId="948"/>
    <cellStyle name="60% - 强调文字颜色 2 20" xfId="949"/>
    <cellStyle name="60% - 强调文字颜色 2 21" xfId="950"/>
    <cellStyle name="60% - 强调文字颜色 2 22" xfId="951"/>
    <cellStyle name="60% - 强调文字颜色 2 23" xfId="952"/>
    <cellStyle name="60% - 强调文字颜色 2 24" xfId="953"/>
    <cellStyle name="60% - 强调文字颜色 2 25" xfId="954"/>
    <cellStyle name="60% - 强调文字颜色 2 3" xfId="955"/>
    <cellStyle name="60% - 强调文字颜色 2 3 10" xfId="956"/>
    <cellStyle name="60% - 强调文字颜色 2 3 11" xfId="957"/>
    <cellStyle name="60% - 强调文字颜色 2 3 12" xfId="958"/>
    <cellStyle name="60% - 强调文字颜色 2 3 13" xfId="959"/>
    <cellStyle name="60% - 强调文字颜色 2 3 14" xfId="960"/>
    <cellStyle name="60% - 强调文字颜色 2 3 15" xfId="961"/>
    <cellStyle name="60% - 强调文字颜色 2 3 16" xfId="962"/>
    <cellStyle name="60% - 强调文字颜色 2 3 17" xfId="963"/>
    <cellStyle name="60% - 强调文字颜色 2 3 18" xfId="964"/>
    <cellStyle name="60% - 强调文字颜色 2 3 2" xfId="965"/>
    <cellStyle name="60% - 强调文字颜色 2 3 3" xfId="966"/>
    <cellStyle name="60% - 强调文字颜色 2 3 4" xfId="967"/>
    <cellStyle name="60% - 强调文字颜色 2 3 5" xfId="968"/>
    <cellStyle name="60% - 强调文字颜色 2 3 6" xfId="969"/>
    <cellStyle name="60% - 强调文字颜色 2 3 7" xfId="970"/>
    <cellStyle name="60% - 强调文字颜色 2 3 8" xfId="971"/>
    <cellStyle name="60% - 强调文字颜色 2 3 9" xfId="972"/>
    <cellStyle name="60% - 强调文字颜色 2 4" xfId="973"/>
    <cellStyle name="60% - 强调文字颜色 2 4 2" xfId="974"/>
    <cellStyle name="60% - 强调文字颜色 2 4 3" xfId="975"/>
    <cellStyle name="60% - 强调文字颜色 2 4 4" xfId="976"/>
    <cellStyle name="60% - 强调文字颜色 2 4 5" xfId="977"/>
    <cellStyle name="60% - 强调文字颜色 2 4 6" xfId="978"/>
    <cellStyle name="60% - 强调文字颜色 2 5" xfId="979"/>
    <cellStyle name="60% - 强调文字颜色 2 6" xfId="980"/>
    <cellStyle name="60% - 强调文字颜色 2 7" xfId="981"/>
    <cellStyle name="60% - 强调文字颜色 2 8" xfId="982"/>
    <cellStyle name="60% - 强调文字颜色 2 9" xfId="983"/>
    <cellStyle name="60% - 强调文字颜色 3 10" xfId="984"/>
    <cellStyle name="60% - 强调文字颜色 3 11" xfId="985"/>
    <cellStyle name="60% - 强调文字颜色 3 12" xfId="986"/>
    <cellStyle name="60% - 强调文字颜色 3 13" xfId="987"/>
    <cellStyle name="60% - 强调文字颜色 3 14" xfId="988"/>
    <cellStyle name="60% - 强调文字颜色 3 15" xfId="989"/>
    <cellStyle name="60% - 强调文字颜色 3 16" xfId="990"/>
    <cellStyle name="60% - 强调文字颜色 3 17" xfId="991"/>
    <cellStyle name="60% - 强调文字颜色 3 18" xfId="992"/>
    <cellStyle name="60% - 强调文字颜色 3 19" xfId="993"/>
    <cellStyle name="60% - 强调文字颜色 3 2" xfId="994"/>
    <cellStyle name="60% - 强调文字颜色 3 2 10" xfId="995"/>
    <cellStyle name="60% - 强调文字颜色 3 2 11" xfId="996"/>
    <cellStyle name="60% - 强调文字颜色 3 2 12" xfId="997"/>
    <cellStyle name="60% - 强调文字颜色 3 2 13" xfId="998"/>
    <cellStyle name="60% - 强调文字颜色 3 2 14" xfId="999"/>
    <cellStyle name="60% - 强调文字颜色 3 2 15" xfId="1000"/>
    <cellStyle name="60% - 强调文字颜色 3 2 16" xfId="1001"/>
    <cellStyle name="60% - 强调文字颜色 3 2 17" xfId="1002"/>
    <cellStyle name="60% - 强调文字颜色 3 2 18" xfId="1003"/>
    <cellStyle name="60% - 强调文字颜色 3 2 2" xfId="1004"/>
    <cellStyle name="60% - 强调文字颜色 3 2 3" xfId="1005"/>
    <cellStyle name="60% - 强调文字颜色 3 2 4" xfId="1006"/>
    <cellStyle name="60% - 强调文字颜色 3 2 5" xfId="1007"/>
    <cellStyle name="60% - 强调文字颜色 3 2 6" xfId="1008"/>
    <cellStyle name="60% - 强调文字颜色 3 2 7" xfId="1009"/>
    <cellStyle name="60% - 强调文字颜色 3 2 8" xfId="1010"/>
    <cellStyle name="60% - 强调文字颜色 3 2 9" xfId="1011"/>
    <cellStyle name="60% - 强调文字颜色 3 20" xfId="1012"/>
    <cellStyle name="60% - 强调文字颜色 3 21" xfId="1013"/>
    <cellStyle name="60% - 强调文字颜色 3 22" xfId="1014"/>
    <cellStyle name="60% - 强调文字颜色 3 23" xfId="1015"/>
    <cellStyle name="60% - 强调文字颜色 3 24" xfId="1016"/>
    <cellStyle name="60% - 强调文字颜色 3 25" xfId="1017"/>
    <cellStyle name="60% - 强调文字颜色 3 3" xfId="1018"/>
    <cellStyle name="60% - 强调文字颜色 3 3 10" xfId="1019"/>
    <cellStyle name="60% - 强调文字颜色 3 3 11" xfId="1020"/>
    <cellStyle name="60% - 强调文字颜色 3 3 12" xfId="1021"/>
    <cellStyle name="60% - 强调文字颜色 3 3 13" xfId="1022"/>
    <cellStyle name="60% - 强调文字颜色 3 3 14" xfId="1023"/>
    <cellStyle name="60% - 强调文字颜色 3 3 15" xfId="1024"/>
    <cellStyle name="60% - 强调文字颜色 3 3 16" xfId="1025"/>
    <cellStyle name="60% - 强调文字颜色 3 3 17" xfId="1026"/>
    <cellStyle name="60% - 强调文字颜色 3 3 18" xfId="1027"/>
    <cellStyle name="60% - 强调文字颜色 3 3 2" xfId="1028"/>
    <cellStyle name="60% - 强调文字颜色 3 3 3" xfId="1029"/>
    <cellStyle name="60% - 强调文字颜色 3 3 4" xfId="1030"/>
    <cellStyle name="60% - 强调文字颜色 3 3 5" xfId="1031"/>
    <cellStyle name="60% - 强调文字颜色 3 3 6" xfId="1032"/>
    <cellStyle name="60% - 强调文字颜色 3 3 7" xfId="1033"/>
    <cellStyle name="60% - 强调文字颜色 3 3 8" xfId="1034"/>
    <cellStyle name="60% - 强调文字颜色 3 3 9" xfId="1035"/>
    <cellStyle name="60% - 强调文字颜色 3 4" xfId="1036"/>
    <cellStyle name="60% - 强调文字颜色 3 4 2" xfId="1037"/>
    <cellStyle name="60% - 强调文字颜色 3 4 3" xfId="1038"/>
    <cellStyle name="60% - 强调文字颜色 3 4 4" xfId="1039"/>
    <cellStyle name="60% - 强调文字颜色 3 4 5" xfId="1040"/>
    <cellStyle name="60% - 强调文字颜色 3 4 6" xfId="1041"/>
    <cellStyle name="60% - 强调文字颜色 3 5" xfId="1042"/>
    <cellStyle name="60% - 强调文字颜色 3 6" xfId="1043"/>
    <cellStyle name="60% - 强调文字颜色 3 7" xfId="1044"/>
    <cellStyle name="60% - 强调文字颜色 3 8" xfId="1045"/>
    <cellStyle name="60% - 强调文字颜色 3 9" xfId="1046"/>
    <cellStyle name="60% - 强调文字颜色 4 10" xfId="1047"/>
    <cellStyle name="60% - 强调文字颜色 4 11" xfId="1048"/>
    <cellStyle name="60% - 强调文字颜色 4 12" xfId="1049"/>
    <cellStyle name="60% - 强调文字颜色 4 13" xfId="1050"/>
    <cellStyle name="60% - 强调文字颜色 4 14" xfId="1051"/>
    <cellStyle name="60% - 强调文字颜色 4 15" xfId="1052"/>
    <cellStyle name="60% - 强调文字颜色 4 16" xfId="1053"/>
    <cellStyle name="60% - 强调文字颜色 4 17" xfId="1054"/>
    <cellStyle name="60% - 强调文字颜色 4 18" xfId="1055"/>
    <cellStyle name="60% - 强调文字颜色 4 19" xfId="1056"/>
    <cellStyle name="60% - 强调文字颜色 4 2" xfId="1057"/>
    <cellStyle name="60% - 强调文字颜色 4 2 10" xfId="1058"/>
    <cellStyle name="60% - 强调文字颜色 4 2 11" xfId="1059"/>
    <cellStyle name="60% - 强调文字颜色 4 2 12" xfId="1060"/>
    <cellStyle name="60% - 强调文字颜色 4 2 13" xfId="1061"/>
    <cellStyle name="60% - 强调文字颜色 4 2 14" xfId="1062"/>
    <cellStyle name="60% - 强调文字颜色 4 2 15" xfId="1063"/>
    <cellStyle name="60% - 强调文字颜色 4 2 16" xfId="1064"/>
    <cellStyle name="60% - 强调文字颜色 4 2 17" xfId="1065"/>
    <cellStyle name="60% - 强调文字颜色 4 2 18" xfId="1066"/>
    <cellStyle name="60% - 强调文字颜色 4 2 2" xfId="1067"/>
    <cellStyle name="60% - 强调文字颜色 4 2 3" xfId="1068"/>
    <cellStyle name="60% - 强调文字颜色 4 2 4" xfId="1069"/>
    <cellStyle name="60% - 强调文字颜色 4 2 5" xfId="1070"/>
    <cellStyle name="60% - 强调文字颜色 4 2 6" xfId="1071"/>
    <cellStyle name="60% - 强调文字颜色 4 2 7" xfId="1072"/>
    <cellStyle name="60% - 强调文字颜色 4 2 8" xfId="1073"/>
    <cellStyle name="60% - 强调文字颜色 4 2 9" xfId="1074"/>
    <cellStyle name="60% - 强调文字颜色 4 20" xfId="1075"/>
    <cellStyle name="60% - 强调文字颜色 4 21" xfId="1076"/>
    <cellStyle name="60% - 强调文字颜色 4 22" xfId="1077"/>
    <cellStyle name="60% - 强调文字颜色 4 23" xfId="1078"/>
    <cellStyle name="60% - 强调文字颜色 4 24" xfId="1079"/>
    <cellStyle name="60% - 强调文字颜色 4 25" xfId="1080"/>
    <cellStyle name="60% - 强调文字颜色 4 3" xfId="1081"/>
    <cellStyle name="60% - 强调文字颜色 4 3 10" xfId="1082"/>
    <cellStyle name="60% - 强调文字颜色 4 3 11" xfId="1083"/>
    <cellStyle name="60% - 强调文字颜色 4 3 12" xfId="1084"/>
    <cellStyle name="60% - 强调文字颜色 4 3 13" xfId="1085"/>
    <cellStyle name="60% - 强调文字颜色 4 3 14" xfId="1086"/>
    <cellStyle name="60% - 强调文字颜色 4 3 15" xfId="1087"/>
    <cellStyle name="60% - 强调文字颜色 4 3 16" xfId="1088"/>
    <cellStyle name="60% - 强调文字颜色 4 3 17" xfId="1089"/>
    <cellStyle name="60% - 强调文字颜色 4 3 18" xfId="1090"/>
    <cellStyle name="60% - 强调文字颜色 4 3 2" xfId="1091"/>
    <cellStyle name="60% - 强调文字颜色 4 3 3" xfId="1092"/>
    <cellStyle name="60% - 强调文字颜色 4 3 4" xfId="1093"/>
    <cellStyle name="60% - 强调文字颜色 4 3 5" xfId="1094"/>
    <cellStyle name="60% - 强调文字颜色 4 3 6" xfId="1095"/>
    <cellStyle name="60% - 强调文字颜色 4 3 7" xfId="1096"/>
    <cellStyle name="60% - 强调文字颜色 4 3 8" xfId="1097"/>
    <cellStyle name="60% - 强调文字颜色 4 3 9" xfId="1098"/>
    <cellStyle name="60% - 强调文字颜色 4 4" xfId="1099"/>
    <cellStyle name="60% - 强调文字颜色 4 4 2" xfId="1100"/>
    <cellStyle name="60% - 强调文字颜色 4 4 3" xfId="1101"/>
    <cellStyle name="60% - 强调文字颜色 4 4 4" xfId="1102"/>
    <cellStyle name="60% - 强调文字颜色 4 4 5" xfId="1103"/>
    <cellStyle name="60% - 强调文字颜色 4 4 6" xfId="1104"/>
    <cellStyle name="60% - 强调文字颜色 4 5" xfId="1105"/>
    <cellStyle name="60% - 强调文字颜色 4 6" xfId="1106"/>
    <cellStyle name="60% - 强调文字颜色 4 7" xfId="1107"/>
    <cellStyle name="60% - 强调文字颜色 4 8" xfId="1108"/>
    <cellStyle name="60% - 强调文字颜色 4 9" xfId="1109"/>
    <cellStyle name="60% - 强调文字颜色 5 10" xfId="1110"/>
    <cellStyle name="60% - 强调文字颜色 5 11" xfId="1111"/>
    <cellStyle name="60% - 强调文字颜色 5 12" xfId="1112"/>
    <cellStyle name="60% - 强调文字颜色 5 13" xfId="1113"/>
    <cellStyle name="60% - 强调文字颜色 5 14" xfId="1114"/>
    <cellStyle name="60% - 强调文字颜色 5 15" xfId="1115"/>
    <cellStyle name="60% - 强调文字颜色 5 16" xfId="1116"/>
    <cellStyle name="60% - 强调文字颜色 5 17" xfId="1117"/>
    <cellStyle name="60% - 强调文字颜色 5 18" xfId="1118"/>
    <cellStyle name="60% - 强调文字颜色 5 19" xfId="1119"/>
    <cellStyle name="60% - 强调文字颜色 5 2" xfId="1120"/>
    <cellStyle name="60% - 强调文字颜色 5 2 10" xfId="1121"/>
    <cellStyle name="60% - 强调文字颜色 5 2 11" xfId="1122"/>
    <cellStyle name="60% - 强调文字颜色 5 2 12" xfId="1123"/>
    <cellStyle name="60% - 强调文字颜色 5 2 13" xfId="1124"/>
    <cellStyle name="60% - 强调文字颜色 5 2 14" xfId="1125"/>
    <cellStyle name="60% - 强调文字颜色 5 2 15" xfId="1126"/>
    <cellStyle name="60% - 强调文字颜色 5 2 16" xfId="1127"/>
    <cellStyle name="60% - 强调文字颜色 5 2 17" xfId="1128"/>
    <cellStyle name="60% - 强调文字颜色 5 2 18" xfId="1129"/>
    <cellStyle name="60% - 强调文字颜色 5 2 2" xfId="1130"/>
    <cellStyle name="60% - 强调文字颜色 5 2 3" xfId="1131"/>
    <cellStyle name="60% - 强调文字颜色 5 2 4" xfId="1132"/>
    <cellStyle name="60% - 强调文字颜色 5 2 5" xfId="1133"/>
    <cellStyle name="60% - 强调文字颜色 5 2 6" xfId="1134"/>
    <cellStyle name="60% - 强调文字颜色 5 2 7" xfId="1135"/>
    <cellStyle name="60% - 强调文字颜色 5 2 8" xfId="1136"/>
    <cellStyle name="60% - 强调文字颜色 5 2 9" xfId="1137"/>
    <cellStyle name="60% - 强调文字颜色 5 20" xfId="1138"/>
    <cellStyle name="60% - 强调文字颜色 5 21" xfId="1139"/>
    <cellStyle name="60% - 强调文字颜色 5 22" xfId="1140"/>
    <cellStyle name="60% - 强调文字颜色 5 23" xfId="1141"/>
    <cellStyle name="60% - 强调文字颜色 5 24" xfId="1142"/>
    <cellStyle name="60% - 强调文字颜色 5 25" xfId="1143"/>
    <cellStyle name="60% - 强调文字颜色 5 3" xfId="1144"/>
    <cellStyle name="60% - 强调文字颜色 5 3 10" xfId="1145"/>
    <cellStyle name="60% - 强调文字颜色 5 3 11" xfId="1146"/>
    <cellStyle name="60% - 强调文字颜色 5 3 12" xfId="1147"/>
    <cellStyle name="60% - 强调文字颜色 5 3 13" xfId="1148"/>
    <cellStyle name="60% - 强调文字颜色 5 3 14" xfId="1149"/>
    <cellStyle name="60% - 强调文字颜色 5 3 15" xfId="1150"/>
    <cellStyle name="60% - 强调文字颜色 5 3 16" xfId="1151"/>
    <cellStyle name="60% - 强调文字颜色 5 3 17" xfId="1152"/>
    <cellStyle name="60% - 强调文字颜色 5 3 18" xfId="1153"/>
    <cellStyle name="60% - 强调文字颜色 5 3 2" xfId="1154"/>
    <cellStyle name="60% - 强调文字颜色 5 3 3" xfId="1155"/>
    <cellStyle name="60% - 强调文字颜色 5 3 4" xfId="1156"/>
    <cellStyle name="60% - 强调文字颜色 5 3 5" xfId="1157"/>
    <cellStyle name="60% - 强调文字颜色 5 3 6" xfId="1158"/>
    <cellStyle name="60% - 强调文字颜色 5 3 7" xfId="1159"/>
    <cellStyle name="60% - 强调文字颜色 5 3 8" xfId="1160"/>
    <cellStyle name="60% - 强调文字颜色 5 3 9" xfId="1161"/>
    <cellStyle name="60% - 强调文字颜色 5 4" xfId="1162"/>
    <cellStyle name="60% - 强调文字颜色 5 4 2" xfId="1163"/>
    <cellStyle name="60% - 强调文字颜色 5 4 3" xfId="1164"/>
    <cellStyle name="60% - 强调文字颜色 5 4 4" xfId="1165"/>
    <cellStyle name="60% - 强调文字颜色 5 4 5" xfId="1166"/>
    <cellStyle name="60% - 强调文字颜色 5 4 6" xfId="1167"/>
    <cellStyle name="60% - 强调文字颜色 5 5" xfId="1168"/>
    <cellStyle name="60% - 强调文字颜色 5 6" xfId="1169"/>
    <cellStyle name="60% - 强调文字颜色 5 7" xfId="1170"/>
    <cellStyle name="60% - 强调文字颜色 5 8" xfId="1171"/>
    <cellStyle name="60% - 强调文字颜色 5 9" xfId="1172"/>
    <cellStyle name="60% - 强调文字颜色 6 10" xfId="1173"/>
    <cellStyle name="60% - 强调文字颜色 6 11" xfId="1174"/>
    <cellStyle name="60% - 强调文字颜色 6 12" xfId="1175"/>
    <cellStyle name="60% - 强调文字颜色 6 13" xfId="1176"/>
    <cellStyle name="60% - 强调文字颜色 6 14" xfId="1177"/>
    <cellStyle name="60% - 强调文字颜色 6 15" xfId="1178"/>
    <cellStyle name="60% - 强调文字颜色 6 16" xfId="1179"/>
    <cellStyle name="60% - 强调文字颜色 6 17" xfId="1180"/>
    <cellStyle name="60% - 强调文字颜色 6 18" xfId="1181"/>
    <cellStyle name="60% - 强调文字颜色 6 19" xfId="1182"/>
    <cellStyle name="60% - 强调文字颜色 6 2" xfId="1183"/>
    <cellStyle name="60% - 强调文字颜色 6 2 10" xfId="1184"/>
    <cellStyle name="60% - 强调文字颜色 6 2 11" xfId="1185"/>
    <cellStyle name="60% - 强调文字颜色 6 2 12" xfId="1186"/>
    <cellStyle name="60% - 强调文字颜色 6 2 13" xfId="1187"/>
    <cellStyle name="60% - 强调文字颜色 6 2 14" xfId="1188"/>
    <cellStyle name="60% - 强调文字颜色 6 2 15" xfId="1189"/>
    <cellStyle name="60% - 强调文字颜色 6 2 16" xfId="1190"/>
    <cellStyle name="60% - 强调文字颜色 6 2 17" xfId="1191"/>
    <cellStyle name="60% - 强调文字颜色 6 2 18" xfId="1192"/>
    <cellStyle name="60% - 强调文字颜色 6 2 2" xfId="1193"/>
    <cellStyle name="60% - 强调文字颜色 6 2 3" xfId="1194"/>
    <cellStyle name="60% - 强调文字颜色 6 2 4" xfId="1195"/>
    <cellStyle name="60% - 强调文字颜色 6 2 5" xfId="1196"/>
    <cellStyle name="60% - 强调文字颜色 6 2 6" xfId="1197"/>
    <cellStyle name="60% - 强调文字颜色 6 2 7" xfId="1198"/>
    <cellStyle name="60% - 强调文字颜色 6 2 8" xfId="1199"/>
    <cellStyle name="60% - 强调文字颜色 6 2 9" xfId="1200"/>
    <cellStyle name="60% - 强调文字颜色 6 20" xfId="1201"/>
    <cellStyle name="60% - 强调文字颜色 6 21" xfId="1202"/>
    <cellStyle name="60% - 强调文字颜色 6 22" xfId="1203"/>
    <cellStyle name="60% - 强调文字颜色 6 23" xfId="1204"/>
    <cellStyle name="60% - 强调文字颜色 6 24" xfId="1205"/>
    <cellStyle name="60% - 强调文字颜色 6 25" xfId="1206"/>
    <cellStyle name="60% - 强调文字颜色 6 3" xfId="1207"/>
    <cellStyle name="60% - 强调文字颜色 6 3 10" xfId="1208"/>
    <cellStyle name="60% - 强调文字颜色 6 3 11" xfId="1209"/>
    <cellStyle name="60% - 强调文字颜色 6 3 12" xfId="1210"/>
    <cellStyle name="60% - 强调文字颜色 6 3 13" xfId="1211"/>
    <cellStyle name="60% - 强调文字颜色 6 3 14" xfId="1212"/>
    <cellStyle name="60% - 强调文字颜色 6 3 15" xfId="1213"/>
    <cellStyle name="60% - 强调文字颜色 6 3 16" xfId="1214"/>
    <cellStyle name="60% - 强调文字颜色 6 3 17" xfId="1215"/>
    <cellStyle name="60% - 强调文字颜色 6 3 18" xfId="1216"/>
    <cellStyle name="60% - 强调文字颜色 6 3 2" xfId="1217"/>
    <cellStyle name="60% - 强调文字颜色 6 3 3" xfId="1218"/>
    <cellStyle name="60% - 强调文字颜色 6 3 4" xfId="1219"/>
    <cellStyle name="60% - 强调文字颜色 6 3 5" xfId="1220"/>
    <cellStyle name="60% - 强调文字颜色 6 3 6" xfId="1221"/>
    <cellStyle name="60% - 强调文字颜色 6 3 7" xfId="1222"/>
    <cellStyle name="60% - 强调文字颜色 6 3 8" xfId="1223"/>
    <cellStyle name="60% - 强调文字颜色 6 3 9" xfId="1224"/>
    <cellStyle name="60% - 强调文字颜色 6 4" xfId="1225"/>
    <cellStyle name="60% - 强调文字颜色 6 4 2" xfId="1226"/>
    <cellStyle name="60% - 强调文字颜色 6 4 3" xfId="1227"/>
    <cellStyle name="60% - 强调文字颜色 6 4 4" xfId="1228"/>
    <cellStyle name="60% - 强调文字颜色 6 4 5" xfId="1229"/>
    <cellStyle name="60% - 强调文字颜色 6 4 6" xfId="1230"/>
    <cellStyle name="60% - 强调文字颜色 6 5" xfId="1231"/>
    <cellStyle name="60% - 强调文字颜色 6 6" xfId="1232"/>
    <cellStyle name="60% - 强调文字颜色 6 7" xfId="1233"/>
    <cellStyle name="60% - 强调文字颜色 6 8" xfId="1234"/>
    <cellStyle name="60% - 强调文字颜色 6 9" xfId="1235"/>
    <cellStyle name="60% - 着色 1" xfId="1236"/>
    <cellStyle name="60% - 着色 2" xfId="1237"/>
    <cellStyle name="60% - 着色 3" xfId="1238"/>
    <cellStyle name="60% - 着色 4" xfId="1239"/>
    <cellStyle name="60% - 着色 5" xfId="1240"/>
    <cellStyle name="60% - 着色 6" xfId="1241"/>
    <cellStyle name="Accent1" xfId="1242"/>
    <cellStyle name="Accent2" xfId="1243"/>
    <cellStyle name="Accent3" xfId="1244"/>
    <cellStyle name="Accent4" xfId="1245"/>
    <cellStyle name="Accent5" xfId="1246"/>
    <cellStyle name="Accent6" xfId="1247"/>
    <cellStyle name="Bad" xfId="1248"/>
    <cellStyle name="Calculation" xfId="1249"/>
    <cellStyle name="Check Cell" xfId="1250"/>
    <cellStyle name="Explanatory Text" xfId="1251"/>
    <cellStyle name="Good" xfId="1252"/>
    <cellStyle name="Heading 1" xfId="1253"/>
    <cellStyle name="Heading 2" xfId="1254"/>
    <cellStyle name="Heading 3" xfId="1255"/>
    <cellStyle name="Heading 4" xfId="1256"/>
    <cellStyle name="Input" xfId="1257"/>
    <cellStyle name="Linked Cell" xfId="1258"/>
    <cellStyle name="Neutral" xfId="1259"/>
    <cellStyle name="no dec" xfId="1260"/>
    <cellStyle name="Normal_APR" xfId="1261"/>
    <cellStyle name="Note" xfId="1262"/>
    <cellStyle name="Output" xfId="1263"/>
    <cellStyle name="Title" xfId="1264"/>
    <cellStyle name="Total" xfId="1265"/>
    <cellStyle name="Warning Text" xfId="1266"/>
    <cellStyle name="百分比 2" xfId="1267"/>
    <cellStyle name="百分比 3" xfId="1268"/>
    <cellStyle name="标题 1 10" xfId="1269"/>
    <cellStyle name="标题 1 11" xfId="1270"/>
    <cellStyle name="标题 1 12" xfId="1271"/>
    <cellStyle name="标题 1 13" xfId="1272"/>
    <cellStyle name="标题 1 14" xfId="1273"/>
    <cellStyle name="标题 1 15" xfId="1274"/>
    <cellStyle name="标题 1 16" xfId="1275"/>
    <cellStyle name="标题 1 17" xfId="1276"/>
    <cellStyle name="标题 1 18" xfId="1277"/>
    <cellStyle name="标题 1 19" xfId="1278"/>
    <cellStyle name="标题 1 2" xfId="1279"/>
    <cellStyle name="标题 1 2 10" xfId="1280"/>
    <cellStyle name="标题 1 2 11" xfId="1281"/>
    <cellStyle name="标题 1 2 12" xfId="1282"/>
    <cellStyle name="标题 1 2 13" xfId="1283"/>
    <cellStyle name="标题 1 2 14" xfId="1284"/>
    <cellStyle name="标题 1 2 15" xfId="1285"/>
    <cellStyle name="标题 1 2 16" xfId="1286"/>
    <cellStyle name="标题 1 2 17" xfId="1287"/>
    <cellStyle name="标题 1 2 18" xfId="1288"/>
    <cellStyle name="标题 1 2 2" xfId="1289"/>
    <cellStyle name="标题 1 2 3" xfId="1290"/>
    <cellStyle name="标题 1 2 4" xfId="1291"/>
    <cellStyle name="标题 1 2 5" xfId="1292"/>
    <cellStyle name="标题 1 2 6" xfId="1293"/>
    <cellStyle name="标题 1 2 7" xfId="1294"/>
    <cellStyle name="标题 1 2 8" xfId="1295"/>
    <cellStyle name="标题 1 2 9" xfId="1296"/>
    <cellStyle name="标题 1 2_支出明细项目表" xfId="1297"/>
    <cellStyle name="标题 1 20" xfId="1298"/>
    <cellStyle name="标题 1 21" xfId="1299"/>
    <cellStyle name="标题 1 22" xfId="1300"/>
    <cellStyle name="标题 1 23" xfId="1301"/>
    <cellStyle name="标题 1 24" xfId="1302"/>
    <cellStyle name="标题 1 25" xfId="1303"/>
    <cellStyle name="标题 1 3" xfId="1304"/>
    <cellStyle name="标题 1 3 10" xfId="1305"/>
    <cellStyle name="标题 1 3 11" xfId="1306"/>
    <cellStyle name="标题 1 3 12" xfId="1307"/>
    <cellStyle name="标题 1 3 13" xfId="1308"/>
    <cellStyle name="标题 1 3 14" xfId="1309"/>
    <cellStyle name="标题 1 3 15" xfId="1310"/>
    <cellStyle name="标题 1 3 16" xfId="1311"/>
    <cellStyle name="标题 1 3 17" xfId="1312"/>
    <cellStyle name="标题 1 3 18" xfId="1313"/>
    <cellStyle name="标题 1 3 2" xfId="1314"/>
    <cellStyle name="标题 1 3 3" xfId="1315"/>
    <cellStyle name="标题 1 3 4" xfId="1316"/>
    <cellStyle name="标题 1 3 5" xfId="1317"/>
    <cellStyle name="标题 1 3 6" xfId="1318"/>
    <cellStyle name="标题 1 3 7" xfId="1319"/>
    <cellStyle name="标题 1 3 8" xfId="1320"/>
    <cellStyle name="标题 1 3 9" xfId="1321"/>
    <cellStyle name="标题 1 3_支出明细项目表" xfId="1322"/>
    <cellStyle name="标题 1 4" xfId="1323"/>
    <cellStyle name="标题 1 4 2" xfId="1324"/>
    <cellStyle name="标题 1 4 3" xfId="1325"/>
    <cellStyle name="标题 1 4 4" xfId="1326"/>
    <cellStyle name="标题 1 4 5" xfId="1327"/>
    <cellStyle name="标题 1 4 6" xfId="1328"/>
    <cellStyle name="标题 1 4_支出明细项目表" xfId="1329"/>
    <cellStyle name="标题 1 5" xfId="1330"/>
    <cellStyle name="标题 1 6" xfId="1331"/>
    <cellStyle name="标题 1 7" xfId="1332"/>
    <cellStyle name="标题 1 8" xfId="1333"/>
    <cellStyle name="标题 1 9" xfId="1334"/>
    <cellStyle name="标题 10" xfId="1335"/>
    <cellStyle name="标题 11" xfId="1336"/>
    <cellStyle name="标题 12" xfId="1337"/>
    <cellStyle name="标题 13" xfId="1338"/>
    <cellStyle name="标题 14" xfId="1339"/>
    <cellStyle name="标题 15" xfId="1340"/>
    <cellStyle name="标题 16" xfId="1341"/>
    <cellStyle name="标题 17" xfId="1342"/>
    <cellStyle name="标题 18" xfId="1343"/>
    <cellStyle name="标题 19" xfId="1344"/>
    <cellStyle name="标题 2 10" xfId="1345"/>
    <cellStyle name="标题 2 11" xfId="1346"/>
    <cellStyle name="标题 2 12" xfId="1347"/>
    <cellStyle name="标题 2 13" xfId="1348"/>
    <cellStyle name="标题 2 14" xfId="1349"/>
    <cellStyle name="标题 2 15" xfId="1350"/>
    <cellStyle name="标题 2 16" xfId="1351"/>
    <cellStyle name="标题 2 17" xfId="1352"/>
    <cellStyle name="标题 2 18" xfId="1353"/>
    <cellStyle name="标题 2 19" xfId="1354"/>
    <cellStyle name="标题 2 2" xfId="1355"/>
    <cellStyle name="标题 2 2 10" xfId="1356"/>
    <cellStyle name="标题 2 2 11" xfId="1357"/>
    <cellStyle name="标题 2 2 12" xfId="1358"/>
    <cellStyle name="标题 2 2 13" xfId="1359"/>
    <cellStyle name="标题 2 2 14" xfId="1360"/>
    <cellStyle name="标题 2 2 15" xfId="1361"/>
    <cellStyle name="标题 2 2 16" xfId="1362"/>
    <cellStyle name="标题 2 2 17" xfId="1363"/>
    <cellStyle name="标题 2 2 18" xfId="1364"/>
    <cellStyle name="标题 2 2 2" xfId="1365"/>
    <cellStyle name="标题 2 2 3" xfId="1366"/>
    <cellStyle name="标题 2 2 4" xfId="1367"/>
    <cellStyle name="标题 2 2 5" xfId="1368"/>
    <cellStyle name="标题 2 2 6" xfId="1369"/>
    <cellStyle name="标题 2 2 7" xfId="1370"/>
    <cellStyle name="标题 2 2 8" xfId="1371"/>
    <cellStyle name="标题 2 2 9" xfId="1372"/>
    <cellStyle name="标题 2 2_支出明细项目表" xfId="1373"/>
    <cellStyle name="标题 2 20" xfId="1374"/>
    <cellStyle name="标题 2 21" xfId="1375"/>
    <cellStyle name="标题 2 22" xfId="1376"/>
    <cellStyle name="标题 2 23" xfId="1377"/>
    <cellStyle name="标题 2 24" xfId="1378"/>
    <cellStyle name="标题 2 25" xfId="1379"/>
    <cellStyle name="标题 2 3" xfId="1380"/>
    <cellStyle name="标题 2 3 10" xfId="1381"/>
    <cellStyle name="标题 2 3 11" xfId="1382"/>
    <cellStyle name="标题 2 3 12" xfId="1383"/>
    <cellStyle name="标题 2 3 13" xfId="1384"/>
    <cellStyle name="标题 2 3 14" xfId="1385"/>
    <cellStyle name="标题 2 3 15" xfId="1386"/>
    <cellStyle name="标题 2 3 16" xfId="1387"/>
    <cellStyle name="标题 2 3 17" xfId="1388"/>
    <cellStyle name="标题 2 3 18" xfId="1389"/>
    <cellStyle name="标题 2 3 2" xfId="1390"/>
    <cellStyle name="标题 2 3 3" xfId="1391"/>
    <cellStyle name="标题 2 3 4" xfId="1392"/>
    <cellStyle name="标题 2 3 5" xfId="1393"/>
    <cellStyle name="标题 2 3 6" xfId="1394"/>
    <cellStyle name="标题 2 3 7" xfId="1395"/>
    <cellStyle name="标题 2 3 8" xfId="1396"/>
    <cellStyle name="标题 2 3 9" xfId="1397"/>
    <cellStyle name="标题 2 3_支出明细项目表" xfId="1398"/>
    <cellStyle name="标题 2 4" xfId="1399"/>
    <cellStyle name="标题 2 4 2" xfId="1400"/>
    <cellStyle name="标题 2 4 3" xfId="1401"/>
    <cellStyle name="标题 2 4 4" xfId="1402"/>
    <cellStyle name="标题 2 4 5" xfId="1403"/>
    <cellStyle name="标题 2 4 6" xfId="1404"/>
    <cellStyle name="标题 2 4_支出明细项目表" xfId="1405"/>
    <cellStyle name="标题 2 5" xfId="1406"/>
    <cellStyle name="标题 2 6" xfId="1407"/>
    <cellStyle name="标题 2 7" xfId="1408"/>
    <cellStyle name="标题 2 8" xfId="1409"/>
    <cellStyle name="标题 2 9" xfId="1410"/>
    <cellStyle name="标题 20" xfId="1411"/>
    <cellStyle name="标题 21" xfId="1412"/>
    <cellStyle name="标题 22" xfId="1413"/>
    <cellStyle name="标题 23" xfId="1414"/>
    <cellStyle name="标题 24" xfId="1415"/>
    <cellStyle name="标题 25" xfId="1416"/>
    <cellStyle name="标题 26" xfId="1417"/>
    <cellStyle name="标题 27" xfId="1418"/>
    <cellStyle name="标题 28" xfId="1419"/>
    <cellStyle name="标题 3 10" xfId="1420"/>
    <cellStyle name="标题 3 11" xfId="1421"/>
    <cellStyle name="标题 3 12" xfId="1422"/>
    <cellStyle name="标题 3 13" xfId="1423"/>
    <cellStyle name="标题 3 14" xfId="1424"/>
    <cellStyle name="标题 3 15" xfId="1425"/>
    <cellStyle name="标题 3 16" xfId="1426"/>
    <cellStyle name="标题 3 17" xfId="1427"/>
    <cellStyle name="标题 3 18" xfId="1428"/>
    <cellStyle name="标题 3 19" xfId="1429"/>
    <cellStyle name="标题 3 2" xfId="1430"/>
    <cellStyle name="标题 3 2 10" xfId="1431"/>
    <cellStyle name="标题 3 2 11" xfId="1432"/>
    <cellStyle name="标题 3 2 12" xfId="1433"/>
    <cellStyle name="标题 3 2 13" xfId="1434"/>
    <cellStyle name="标题 3 2 14" xfId="1435"/>
    <cellStyle name="标题 3 2 15" xfId="1436"/>
    <cellStyle name="标题 3 2 16" xfId="1437"/>
    <cellStyle name="标题 3 2 17" xfId="1438"/>
    <cellStyle name="标题 3 2 18" xfId="1439"/>
    <cellStyle name="标题 3 2 2" xfId="1440"/>
    <cellStyle name="标题 3 2 3" xfId="1441"/>
    <cellStyle name="标题 3 2 4" xfId="1442"/>
    <cellStyle name="标题 3 2 5" xfId="1443"/>
    <cellStyle name="标题 3 2 6" xfId="1444"/>
    <cellStyle name="标题 3 2 7" xfId="1445"/>
    <cellStyle name="标题 3 2 8" xfId="1446"/>
    <cellStyle name="标题 3 2 9" xfId="1447"/>
    <cellStyle name="标题 3 2_支出明细项目表" xfId="1448"/>
    <cellStyle name="标题 3 20" xfId="1449"/>
    <cellStyle name="标题 3 21" xfId="1450"/>
    <cellStyle name="标题 3 22" xfId="1451"/>
    <cellStyle name="标题 3 23" xfId="1452"/>
    <cellStyle name="标题 3 24" xfId="1453"/>
    <cellStyle name="标题 3 25" xfId="1454"/>
    <cellStyle name="标题 3 3" xfId="1455"/>
    <cellStyle name="标题 3 3 10" xfId="1456"/>
    <cellStyle name="标题 3 3 11" xfId="1457"/>
    <cellStyle name="标题 3 3 12" xfId="1458"/>
    <cellStyle name="标题 3 3 13" xfId="1459"/>
    <cellStyle name="标题 3 3 14" xfId="1460"/>
    <cellStyle name="标题 3 3 15" xfId="1461"/>
    <cellStyle name="标题 3 3 16" xfId="1462"/>
    <cellStyle name="标题 3 3 17" xfId="1463"/>
    <cellStyle name="标题 3 3 18" xfId="1464"/>
    <cellStyle name="标题 3 3 2" xfId="1465"/>
    <cellStyle name="标题 3 3 3" xfId="1466"/>
    <cellStyle name="标题 3 3 4" xfId="1467"/>
    <cellStyle name="标题 3 3 5" xfId="1468"/>
    <cellStyle name="标题 3 3 6" xfId="1469"/>
    <cellStyle name="标题 3 3 7" xfId="1470"/>
    <cellStyle name="标题 3 3 8" xfId="1471"/>
    <cellStyle name="标题 3 3 9" xfId="1472"/>
    <cellStyle name="标题 3 3_支出明细项目表" xfId="1473"/>
    <cellStyle name="标题 3 4" xfId="1474"/>
    <cellStyle name="标题 3 4 2" xfId="1475"/>
    <cellStyle name="标题 3 4 3" xfId="1476"/>
    <cellStyle name="标题 3 4 4" xfId="1477"/>
    <cellStyle name="标题 3 4 5" xfId="1478"/>
    <cellStyle name="标题 3 4 6" xfId="1479"/>
    <cellStyle name="标题 3 4_支出明细项目表" xfId="1480"/>
    <cellStyle name="标题 3 5" xfId="1481"/>
    <cellStyle name="标题 3 6" xfId="1482"/>
    <cellStyle name="标题 3 7" xfId="1483"/>
    <cellStyle name="标题 3 8" xfId="1484"/>
    <cellStyle name="标题 3 9" xfId="1485"/>
    <cellStyle name="标题 4 10" xfId="1486"/>
    <cellStyle name="标题 4 11" xfId="1487"/>
    <cellStyle name="标题 4 12" xfId="1488"/>
    <cellStyle name="标题 4 13" xfId="1489"/>
    <cellStyle name="标题 4 14" xfId="1490"/>
    <cellStyle name="标题 4 15" xfId="1491"/>
    <cellStyle name="标题 4 16" xfId="1492"/>
    <cellStyle name="标题 4 17" xfId="1493"/>
    <cellStyle name="标题 4 18" xfId="1494"/>
    <cellStyle name="标题 4 19" xfId="1495"/>
    <cellStyle name="标题 4 2" xfId="1496"/>
    <cellStyle name="标题 4 2 10" xfId="1497"/>
    <cellStyle name="标题 4 2 11" xfId="1498"/>
    <cellStyle name="标题 4 2 12" xfId="1499"/>
    <cellStyle name="标题 4 2 13" xfId="1500"/>
    <cellStyle name="标题 4 2 14" xfId="1501"/>
    <cellStyle name="标题 4 2 15" xfId="1502"/>
    <cellStyle name="标题 4 2 16" xfId="1503"/>
    <cellStyle name="标题 4 2 17" xfId="1504"/>
    <cellStyle name="标题 4 2 18" xfId="1505"/>
    <cellStyle name="标题 4 2 2" xfId="1506"/>
    <cellStyle name="标题 4 2 3" xfId="1507"/>
    <cellStyle name="标题 4 2 4" xfId="1508"/>
    <cellStyle name="标题 4 2 5" xfId="1509"/>
    <cellStyle name="标题 4 2 6" xfId="1510"/>
    <cellStyle name="标题 4 2 7" xfId="1511"/>
    <cellStyle name="标题 4 2 8" xfId="1512"/>
    <cellStyle name="标题 4 2 9" xfId="1513"/>
    <cellStyle name="标题 4 20" xfId="1514"/>
    <cellStyle name="标题 4 21" xfId="1515"/>
    <cellStyle name="标题 4 22" xfId="1516"/>
    <cellStyle name="标题 4 23" xfId="1517"/>
    <cellStyle name="标题 4 24" xfId="1518"/>
    <cellStyle name="标题 4 25" xfId="1519"/>
    <cellStyle name="标题 4 3" xfId="1520"/>
    <cellStyle name="标题 4 3 10" xfId="1521"/>
    <cellStyle name="标题 4 3 11" xfId="1522"/>
    <cellStyle name="标题 4 3 12" xfId="1523"/>
    <cellStyle name="标题 4 3 13" xfId="1524"/>
    <cellStyle name="标题 4 3 14" xfId="1525"/>
    <cellStyle name="标题 4 3 15" xfId="1526"/>
    <cellStyle name="标题 4 3 16" xfId="1527"/>
    <cellStyle name="标题 4 3 17" xfId="1528"/>
    <cellStyle name="标题 4 3 18" xfId="1529"/>
    <cellStyle name="标题 4 3 2" xfId="1530"/>
    <cellStyle name="标题 4 3 3" xfId="1531"/>
    <cellStyle name="标题 4 3 4" xfId="1532"/>
    <cellStyle name="标题 4 3 5" xfId="1533"/>
    <cellStyle name="标题 4 3 6" xfId="1534"/>
    <cellStyle name="标题 4 3 7" xfId="1535"/>
    <cellStyle name="标题 4 3 8" xfId="1536"/>
    <cellStyle name="标题 4 3 9" xfId="1537"/>
    <cellStyle name="标题 4 4" xfId="1538"/>
    <cellStyle name="标题 4 4 2" xfId="1539"/>
    <cellStyle name="标题 4 4 3" xfId="1540"/>
    <cellStyle name="标题 4 4 4" xfId="1541"/>
    <cellStyle name="标题 4 4 5" xfId="1542"/>
    <cellStyle name="标题 4 4 6" xfId="1543"/>
    <cellStyle name="标题 4 5" xfId="1544"/>
    <cellStyle name="标题 4 6" xfId="1545"/>
    <cellStyle name="标题 4 7" xfId="1546"/>
    <cellStyle name="标题 4 8" xfId="1547"/>
    <cellStyle name="标题 4 9" xfId="1548"/>
    <cellStyle name="标题 5" xfId="1549"/>
    <cellStyle name="标题 5 10" xfId="1550"/>
    <cellStyle name="标题 5 11" xfId="1551"/>
    <cellStyle name="标题 5 12" xfId="1552"/>
    <cellStyle name="标题 5 13" xfId="1553"/>
    <cellStyle name="标题 5 14" xfId="1554"/>
    <cellStyle name="标题 5 15" xfId="1555"/>
    <cellStyle name="标题 5 16" xfId="1556"/>
    <cellStyle name="标题 5 17" xfId="1557"/>
    <cellStyle name="标题 5 18" xfId="1558"/>
    <cellStyle name="标题 5 2" xfId="1559"/>
    <cellStyle name="标题 5 3" xfId="1560"/>
    <cellStyle name="标题 5 4" xfId="1561"/>
    <cellStyle name="标题 5 5" xfId="1562"/>
    <cellStyle name="标题 5 6" xfId="1563"/>
    <cellStyle name="标题 5 7" xfId="1564"/>
    <cellStyle name="标题 5 8" xfId="1565"/>
    <cellStyle name="标题 5 9" xfId="1566"/>
    <cellStyle name="标题 6" xfId="1567"/>
    <cellStyle name="标题 6 10" xfId="1568"/>
    <cellStyle name="标题 6 11" xfId="1569"/>
    <cellStyle name="标题 6 12" xfId="1570"/>
    <cellStyle name="标题 6 13" xfId="1571"/>
    <cellStyle name="标题 6 14" xfId="1572"/>
    <cellStyle name="标题 6 15" xfId="1573"/>
    <cellStyle name="标题 6 16" xfId="1574"/>
    <cellStyle name="标题 6 17" xfId="1575"/>
    <cellStyle name="标题 6 18" xfId="1576"/>
    <cellStyle name="标题 6 2" xfId="1577"/>
    <cellStyle name="标题 6 3" xfId="1578"/>
    <cellStyle name="标题 6 4" xfId="1579"/>
    <cellStyle name="标题 6 5" xfId="1580"/>
    <cellStyle name="标题 6 6" xfId="1581"/>
    <cellStyle name="标题 6 7" xfId="1582"/>
    <cellStyle name="标题 6 8" xfId="1583"/>
    <cellStyle name="标题 6 9" xfId="1584"/>
    <cellStyle name="标题 7" xfId="1585"/>
    <cellStyle name="标题 7 2" xfId="1586"/>
    <cellStyle name="标题 7 3" xfId="1587"/>
    <cellStyle name="标题 7 4" xfId="1588"/>
    <cellStyle name="标题 7 5" xfId="1589"/>
    <cellStyle name="标题 7 6" xfId="1590"/>
    <cellStyle name="标题 8" xfId="1591"/>
    <cellStyle name="标题 9" xfId="1592"/>
    <cellStyle name="差 10" xfId="1593"/>
    <cellStyle name="差 11" xfId="1594"/>
    <cellStyle name="差 12" xfId="1595"/>
    <cellStyle name="差 13" xfId="1596"/>
    <cellStyle name="差 14" xfId="1597"/>
    <cellStyle name="差 15" xfId="1598"/>
    <cellStyle name="差 16" xfId="1599"/>
    <cellStyle name="差 17" xfId="1600"/>
    <cellStyle name="差 18" xfId="1601"/>
    <cellStyle name="差 19" xfId="1602"/>
    <cellStyle name="差 2" xfId="1603"/>
    <cellStyle name="差 2 10" xfId="1604"/>
    <cellStyle name="差 2 11" xfId="1605"/>
    <cellStyle name="差 2 12" xfId="1606"/>
    <cellStyle name="差 2 13" xfId="1607"/>
    <cellStyle name="差 2 14" xfId="1608"/>
    <cellStyle name="差 2 15" xfId="1609"/>
    <cellStyle name="差 2 16" xfId="1610"/>
    <cellStyle name="差 2 17" xfId="1611"/>
    <cellStyle name="差 2 18" xfId="1612"/>
    <cellStyle name="差 2 2" xfId="1613"/>
    <cellStyle name="差 2 3" xfId="1614"/>
    <cellStyle name="差 2 4" xfId="1615"/>
    <cellStyle name="差 2 5" xfId="1616"/>
    <cellStyle name="差 2 6" xfId="1617"/>
    <cellStyle name="差 2 7" xfId="1618"/>
    <cellStyle name="差 2 8" xfId="1619"/>
    <cellStyle name="差 2 9" xfId="1620"/>
    <cellStyle name="差 20" xfId="1621"/>
    <cellStyle name="差 21" xfId="1622"/>
    <cellStyle name="差 22" xfId="1623"/>
    <cellStyle name="差 23" xfId="1624"/>
    <cellStyle name="差 24" xfId="1625"/>
    <cellStyle name="差 25" xfId="1626"/>
    <cellStyle name="差 3" xfId="1627"/>
    <cellStyle name="差 3 10" xfId="1628"/>
    <cellStyle name="差 3 11" xfId="1629"/>
    <cellStyle name="差 3 12" xfId="1630"/>
    <cellStyle name="差 3 13" xfId="1631"/>
    <cellStyle name="差 3 14" xfId="1632"/>
    <cellStyle name="差 3 15" xfId="1633"/>
    <cellStyle name="差 3 16" xfId="1634"/>
    <cellStyle name="差 3 17" xfId="1635"/>
    <cellStyle name="差 3 18" xfId="1636"/>
    <cellStyle name="差 3 2" xfId="1637"/>
    <cellStyle name="差 3 3" xfId="1638"/>
    <cellStyle name="差 3 4" xfId="1639"/>
    <cellStyle name="差 3 5" xfId="1640"/>
    <cellStyle name="差 3 6" xfId="1641"/>
    <cellStyle name="差 3 7" xfId="1642"/>
    <cellStyle name="差 3 8" xfId="1643"/>
    <cellStyle name="差 3 9" xfId="1644"/>
    <cellStyle name="差 4" xfId="1645"/>
    <cellStyle name="差 4 2" xfId="1646"/>
    <cellStyle name="差 4 3" xfId="1647"/>
    <cellStyle name="差 4 4" xfId="1648"/>
    <cellStyle name="差 4 5" xfId="1649"/>
    <cellStyle name="差 4 6" xfId="1650"/>
    <cellStyle name="差 5" xfId="1651"/>
    <cellStyle name="差 6" xfId="1652"/>
    <cellStyle name="差 7" xfId="1653"/>
    <cellStyle name="差 8" xfId="1654"/>
    <cellStyle name="差 9" xfId="1655"/>
    <cellStyle name="差_2014年专项资金第五批明细项目预算汇总表 (2)" xfId="1656"/>
    <cellStyle name="差_2014年专项资金第五批明细项目预算汇总表 (2) 2" xfId="1657"/>
    <cellStyle name="差_2014年专项资金第五批明细项目预算汇总表 (2) 3" xfId="1658"/>
    <cellStyle name="差_2015年专项资金明细项目预算申报比较表(分专项预算、社保预算)" xfId="1659"/>
    <cellStyle name="差_2015年专项资金明细项目预算申报比较表(分专项预算、社保预算) 2" xfId="1660"/>
    <cellStyle name="差_2015年专项资金明细项目预算申报比较表(分专项预算、社保预算) 3" xfId="1661"/>
    <cellStyle name="差_2017年人代会表（19张表）最终定" xfId="1662"/>
    <cellStyle name="差_第四批 (报批)" xfId="1663"/>
    <cellStyle name="差_第四批 (报批) 2" xfId="1664"/>
    <cellStyle name="差_第四批 (报批) 3" xfId="1665"/>
    <cellStyle name="差_支出明细项目表" xfId="1666"/>
    <cellStyle name="差_智慧无锡资金绩效表2015" xfId="1667"/>
    <cellStyle name="常规 10" xfId="1668"/>
    <cellStyle name="常规 11" xfId="1669"/>
    <cellStyle name="常规 12" xfId="1670"/>
    <cellStyle name="常规 13" xfId="1671"/>
    <cellStyle name="常规 14" xfId="1672"/>
    <cellStyle name="常规 15" xfId="1673"/>
    <cellStyle name="常规 16" xfId="1674"/>
    <cellStyle name="常规 17" xfId="1675"/>
    <cellStyle name="常规 18" xfId="1676"/>
    <cellStyle name="常规 19" xfId="1677"/>
    <cellStyle name="常规 2" xfId="1678"/>
    <cellStyle name="常规 2 10" xfId="1679"/>
    <cellStyle name="常规 2 11" xfId="1680"/>
    <cellStyle name="常规 2 12" xfId="1681"/>
    <cellStyle name="常规 2 13" xfId="1682"/>
    <cellStyle name="常规 2 14" xfId="1683"/>
    <cellStyle name="常规 2 15" xfId="1684"/>
    <cellStyle name="常规 2 16" xfId="1685"/>
    <cellStyle name="常规 2 17" xfId="1686"/>
    <cellStyle name="常规 2 18" xfId="1687"/>
    <cellStyle name="常规 2 19" xfId="1688"/>
    <cellStyle name="常规 2 2" xfId="1689"/>
    <cellStyle name="常规 2 2 10" xfId="1690"/>
    <cellStyle name="常规 2 2 11" xfId="1691"/>
    <cellStyle name="常规 2 2 12" xfId="1692"/>
    <cellStyle name="常规 2 2 13" xfId="1693"/>
    <cellStyle name="常规 2 2 14" xfId="1694"/>
    <cellStyle name="常规 2 2 15" xfId="1695"/>
    <cellStyle name="常规 2 2 2" xfId="1696"/>
    <cellStyle name="常规 2 2 2 2" xfId="1697"/>
    <cellStyle name="常规 2 2 2 3" xfId="1698"/>
    <cellStyle name="常规 2 2 2 4" xfId="1699"/>
    <cellStyle name="常规 2 2 2 4 2" xfId="1700"/>
    <cellStyle name="常规 2 2 2 4 2 2" xfId="1701"/>
    <cellStyle name="常规 2 2 2 4 2 2 2" xfId="1702"/>
    <cellStyle name="常规 2 2 2 4 2 2 3" xfId="1703"/>
    <cellStyle name="常规 2 2 2 4 3" xfId="1704"/>
    <cellStyle name="常规 2 2 2 4 3 2" xfId="1705"/>
    <cellStyle name="常规 2 2 2 4_2017年人代会表（19张表）最终定" xfId="1706"/>
    <cellStyle name="常规 2 2 2 5" xfId="1707"/>
    <cellStyle name="常规 2 2 3" xfId="1708"/>
    <cellStyle name="常规 2 2 4" xfId="1709"/>
    <cellStyle name="常规 2 2 5" xfId="1710"/>
    <cellStyle name="常规 2 2 6" xfId="1711"/>
    <cellStyle name="常规 2 2 7" xfId="1712"/>
    <cellStyle name="常规 2 2 8" xfId="1713"/>
    <cellStyle name="常规 2 2 9" xfId="1714"/>
    <cellStyle name="常规 2 20" xfId="1715"/>
    <cellStyle name="常规 2 21" xfId="1716"/>
    <cellStyle name="常规 2 22" xfId="1717"/>
    <cellStyle name="常规 2 3" xfId="1718"/>
    <cellStyle name="常规 2 3 2 2" xfId="1719"/>
    <cellStyle name="常规 2 3 2 2 2" xfId="1720"/>
    <cellStyle name="常规 2 3 2 2 3" xfId="1721"/>
    <cellStyle name="常规 2 3 2 2 3 2" xfId="1722"/>
    <cellStyle name="常规 2 3 2 2_2017年人代会表（19张表）最终定" xfId="1723"/>
    <cellStyle name="常规 2 4" xfId="1724"/>
    <cellStyle name="常规 2 5" xfId="1725"/>
    <cellStyle name="常规 2 5 2" xfId="1726"/>
    <cellStyle name="常规 2 6" xfId="1727"/>
    <cellStyle name="常规 2 7" xfId="1728"/>
    <cellStyle name="常规 2 8" xfId="1729"/>
    <cellStyle name="常规 2 9" xfId="1730"/>
    <cellStyle name="常规 2_2014年专项资金第五批明细项目预算汇总表3" xfId="1731"/>
    <cellStyle name="常规 20" xfId="1732"/>
    <cellStyle name="常规 21" xfId="1733"/>
    <cellStyle name="常规 22" xfId="1734"/>
    <cellStyle name="常规 23" xfId="1735"/>
    <cellStyle name="常规 24" xfId="1736"/>
    <cellStyle name="常规 25" xfId="1737"/>
    <cellStyle name="常规 26" xfId="1738"/>
    <cellStyle name="常规 27" xfId="1739"/>
    <cellStyle name="常规 28" xfId="1740"/>
    <cellStyle name="常规 29" xfId="1741"/>
    <cellStyle name="常规 3" xfId="1742"/>
    <cellStyle name="常规 3 2" xfId="1743"/>
    <cellStyle name="常规 3 3" xfId="1744"/>
    <cellStyle name="常规 3 4" xfId="1745"/>
    <cellStyle name="常规 3 5" xfId="1746"/>
    <cellStyle name="常规 30" xfId="1747"/>
    <cellStyle name="常规 31" xfId="1748"/>
    <cellStyle name="常规 32" xfId="1749"/>
    <cellStyle name="常规 33" xfId="1750"/>
    <cellStyle name="常规 34" xfId="1751"/>
    <cellStyle name="常规 35" xfId="1752"/>
    <cellStyle name="常规 36" xfId="1753"/>
    <cellStyle name="常规 37" xfId="1754"/>
    <cellStyle name="常规 38" xfId="1755"/>
    <cellStyle name="常规 39" xfId="1756"/>
    <cellStyle name="常规 4" xfId="1757"/>
    <cellStyle name="常规 40" xfId="1758"/>
    <cellStyle name="常规 41" xfId="1759"/>
    <cellStyle name="常规 42" xfId="1760"/>
    <cellStyle name="常规 43" xfId="1761"/>
    <cellStyle name="常规 44" xfId="1762"/>
    <cellStyle name="常规 45" xfId="1763"/>
    <cellStyle name="常规 46" xfId="1764"/>
    <cellStyle name="常规 47" xfId="1765"/>
    <cellStyle name="常规 48" xfId="1766"/>
    <cellStyle name="常规 49" xfId="1767"/>
    <cellStyle name="常规 5" xfId="1768"/>
    <cellStyle name="常规 5 2" xfId="1769"/>
    <cellStyle name="常规 5 2 2" xfId="1770"/>
    <cellStyle name="常规 5 2 3" xfId="1771"/>
    <cellStyle name="常规 5 3" xfId="1772"/>
    <cellStyle name="常规 5 4" xfId="1773"/>
    <cellStyle name="常规 5 5" xfId="1774"/>
    <cellStyle name="常规 5_支出明细项目表" xfId="1775"/>
    <cellStyle name="常规 50" xfId="1776"/>
    <cellStyle name="常规 51" xfId="1777"/>
    <cellStyle name="常规 52" xfId="1778"/>
    <cellStyle name="常规 53" xfId="1779"/>
    <cellStyle name="常规 54" xfId="1780"/>
    <cellStyle name="常规 55" xfId="1781"/>
    <cellStyle name="常规 56" xfId="1782"/>
    <cellStyle name="常规 57" xfId="1783"/>
    <cellStyle name="常规 58" xfId="1784"/>
    <cellStyle name="常规 59" xfId="1785"/>
    <cellStyle name="常规 6" xfId="1786"/>
    <cellStyle name="常规 6 2" xfId="1787"/>
    <cellStyle name="常规 6 2 2" xfId="1788"/>
    <cellStyle name="常规 6 3" xfId="1789"/>
    <cellStyle name="常规 6 4" xfId="1790"/>
    <cellStyle name="常规 6 5" xfId="1791"/>
    <cellStyle name="常规 6 6" xfId="1792"/>
    <cellStyle name="常规 6_支出明细项目表" xfId="1793"/>
    <cellStyle name="常规 60" xfId="1794"/>
    <cellStyle name="常规 61" xfId="1795"/>
    <cellStyle name="常规 62" xfId="1796"/>
    <cellStyle name="常规 63" xfId="1797"/>
    <cellStyle name="常规 64" xfId="1798"/>
    <cellStyle name="常规 65" xfId="1799"/>
    <cellStyle name="常规 66" xfId="1800"/>
    <cellStyle name="常规 67" xfId="1801"/>
    <cellStyle name="常规 68" xfId="1802"/>
    <cellStyle name="常规 69" xfId="1803"/>
    <cellStyle name="常规 7" xfId="1804"/>
    <cellStyle name="常规 7 2" xfId="1805"/>
    <cellStyle name="常规 7 2 2" xfId="1806"/>
    <cellStyle name="常规 7 2 2 2" xfId="1807"/>
    <cellStyle name="常规 7 3" xfId="1808"/>
    <cellStyle name="常规 70" xfId="1809"/>
    <cellStyle name="常规 71" xfId="1810"/>
    <cellStyle name="常规 72" xfId="1811"/>
    <cellStyle name="常规 73" xfId="1812"/>
    <cellStyle name="常规 74" xfId="1813"/>
    <cellStyle name="常规 75" xfId="1814"/>
    <cellStyle name="常规 76" xfId="1815"/>
    <cellStyle name="常规 77" xfId="1816"/>
    <cellStyle name="常规 78" xfId="1817"/>
    <cellStyle name="常规 79" xfId="1818"/>
    <cellStyle name="常规 8" xfId="1819"/>
    <cellStyle name="常规 8 2" xfId="1820"/>
    <cellStyle name="常规 80" xfId="1821"/>
    <cellStyle name="常规 81" xfId="1822"/>
    <cellStyle name="常规 82" xfId="1823"/>
    <cellStyle name="常规 83" xfId="1824"/>
    <cellStyle name="常规 84" xfId="1825"/>
    <cellStyle name="常规 85" xfId="1826"/>
    <cellStyle name="常规 86" xfId="1827"/>
    <cellStyle name="常规 87" xfId="1828"/>
    <cellStyle name="常规 87 2" xfId="1829"/>
    <cellStyle name="常规 88" xfId="1830"/>
    <cellStyle name="常规 89" xfId="1831"/>
    <cellStyle name="常规 9" xfId="1832"/>
    <cellStyle name="常规 9 2" xfId="1833"/>
    <cellStyle name="常规 9 3" xfId="1834"/>
    <cellStyle name="常规 90" xfId="1835"/>
    <cellStyle name="常规 91" xfId="1836"/>
    <cellStyle name="超级链接" xfId="1837"/>
    <cellStyle name="好 10" xfId="1838"/>
    <cellStyle name="好 11" xfId="1839"/>
    <cellStyle name="好 12" xfId="1840"/>
    <cellStyle name="好 13" xfId="1841"/>
    <cellStyle name="好 14" xfId="1842"/>
    <cellStyle name="好 15" xfId="1843"/>
    <cellStyle name="好 16" xfId="1844"/>
    <cellStyle name="好 17" xfId="1845"/>
    <cellStyle name="好 18" xfId="1846"/>
    <cellStyle name="好 19" xfId="1847"/>
    <cellStyle name="好 2" xfId="1848"/>
    <cellStyle name="好 2 10" xfId="1849"/>
    <cellStyle name="好 2 11" xfId="1850"/>
    <cellStyle name="好 2 12" xfId="1851"/>
    <cellStyle name="好 2 13" xfId="1852"/>
    <cellStyle name="好 2 14" xfId="1853"/>
    <cellStyle name="好 2 15" xfId="1854"/>
    <cellStyle name="好 2 16" xfId="1855"/>
    <cellStyle name="好 2 17" xfId="1856"/>
    <cellStyle name="好 2 18" xfId="1857"/>
    <cellStyle name="好 2 2" xfId="1858"/>
    <cellStyle name="好 2 3" xfId="1859"/>
    <cellStyle name="好 2 4" xfId="1860"/>
    <cellStyle name="好 2 5" xfId="1861"/>
    <cellStyle name="好 2 6" xfId="1862"/>
    <cellStyle name="好 2 7" xfId="1863"/>
    <cellStyle name="好 2 8" xfId="1864"/>
    <cellStyle name="好 2 9" xfId="1865"/>
    <cellStyle name="好 20" xfId="1866"/>
    <cellStyle name="好 21" xfId="1867"/>
    <cellStyle name="好 22" xfId="1868"/>
    <cellStyle name="好 23" xfId="1869"/>
    <cellStyle name="好 24" xfId="1870"/>
    <cellStyle name="好 25" xfId="1871"/>
    <cellStyle name="好 3" xfId="1872"/>
    <cellStyle name="好 3 10" xfId="1873"/>
    <cellStyle name="好 3 11" xfId="1874"/>
    <cellStyle name="好 3 12" xfId="1875"/>
    <cellStyle name="好 3 13" xfId="1876"/>
    <cellStyle name="好 3 14" xfId="1877"/>
    <cellStyle name="好 3 15" xfId="1878"/>
    <cellStyle name="好 3 16" xfId="1879"/>
    <cellStyle name="好 3 17" xfId="1880"/>
    <cellStyle name="好 3 18" xfId="1881"/>
    <cellStyle name="好 3 2" xfId="1882"/>
    <cellStyle name="好 3 3" xfId="1883"/>
    <cellStyle name="好 3 4" xfId="1884"/>
    <cellStyle name="好 3 5" xfId="1885"/>
    <cellStyle name="好 3 6" xfId="1886"/>
    <cellStyle name="好 3 7" xfId="1887"/>
    <cellStyle name="好 3 8" xfId="1888"/>
    <cellStyle name="好 3 9" xfId="1889"/>
    <cellStyle name="好 4" xfId="1890"/>
    <cellStyle name="好 4 2" xfId="1891"/>
    <cellStyle name="好 4 3" xfId="1892"/>
    <cellStyle name="好 4 4" xfId="1893"/>
    <cellStyle name="好 4 5" xfId="1894"/>
    <cellStyle name="好 4 6" xfId="1895"/>
    <cellStyle name="好 5" xfId="1896"/>
    <cellStyle name="好 6" xfId="1897"/>
    <cellStyle name="好 7" xfId="1898"/>
    <cellStyle name="好 8" xfId="1899"/>
    <cellStyle name="好 9" xfId="1900"/>
    <cellStyle name="好_2014年专项资金第五批明细项目预算汇总表 (2)" xfId="1901"/>
    <cellStyle name="好_2014年专项资金第五批明细项目预算汇总表 (2) 2" xfId="1902"/>
    <cellStyle name="好_2014年专项资金第五批明细项目预算汇总表 (2) 3" xfId="1903"/>
    <cellStyle name="好_2015年专项资金明细项目预算申报比较表(分专项预算、社保预算)" xfId="1904"/>
    <cellStyle name="好_2015年专项资金明细项目预算申报比较表(分专项预算、社保预算) 2" xfId="1905"/>
    <cellStyle name="好_2015年专项资金明细项目预算申报比较表(分专项预算、社保预算) 3" xfId="1906"/>
    <cellStyle name="好_2017年人代会表（19张表）最终定" xfId="1907"/>
    <cellStyle name="好_第四批 (报批)" xfId="1908"/>
    <cellStyle name="好_第四批 (报批) 2" xfId="1909"/>
    <cellStyle name="好_第四批 (报批) 3" xfId="1910"/>
    <cellStyle name="好_支出明细项目表" xfId="1911"/>
    <cellStyle name="好_智慧无锡资金绩效表2015" xfId="1912"/>
    <cellStyle name="后继超级链接" xfId="1913"/>
    <cellStyle name="汇总 10" xfId="1914"/>
    <cellStyle name="汇总 11" xfId="1915"/>
    <cellStyle name="汇总 12" xfId="1916"/>
    <cellStyle name="汇总 13" xfId="1917"/>
    <cellStyle name="汇总 14" xfId="1918"/>
    <cellStyle name="汇总 15" xfId="1919"/>
    <cellStyle name="汇总 16" xfId="1920"/>
    <cellStyle name="汇总 17" xfId="1921"/>
    <cellStyle name="汇总 18" xfId="1922"/>
    <cellStyle name="汇总 19" xfId="1923"/>
    <cellStyle name="汇总 2" xfId="1924"/>
    <cellStyle name="汇总 2 10" xfId="1925"/>
    <cellStyle name="汇总 2 11" xfId="1926"/>
    <cellStyle name="汇总 2 12" xfId="1927"/>
    <cellStyle name="汇总 2 13" xfId="1928"/>
    <cellStyle name="汇总 2 14" xfId="1929"/>
    <cellStyle name="汇总 2 15" xfId="1930"/>
    <cellStyle name="汇总 2 16" xfId="1931"/>
    <cellStyle name="汇总 2 17" xfId="1932"/>
    <cellStyle name="汇总 2 18" xfId="1933"/>
    <cellStyle name="汇总 2 2" xfId="1934"/>
    <cellStyle name="汇总 2 3" xfId="1935"/>
    <cellStyle name="汇总 2 4" xfId="1936"/>
    <cellStyle name="汇总 2 5" xfId="1937"/>
    <cellStyle name="汇总 2 6" xfId="1938"/>
    <cellStyle name="汇总 2 7" xfId="1939"/>
    <cellStyle name="汇总 2 8" xfId="1940"/>
    <cellStyle name="汇总 2 9" xfId="1941"/>
    <cellStyle name="汇总 2_支出明细项目表" xfId="1942"/>
    <cellStyle name="汇总 20" xfId="1943"/>
    <cellStyle name="汇总 21" xfId="1944"/>
    <cellStyle name="汇总 22" xfId="1945"/>
    <cellStyle name="汇总 23" xfId="1946"/>
    <cellStyle name="汇总 24" xfId="1947"/>
    <cellStyle name="汇总 25" xfId="1948"/>
    <cellStyle name="汇总 3" xfId="1949"/>
    <cellStyle name="汇总 3 10" xfId="1950"/>
    <cellStyle name="汇总 3 11" xfId="1951"/>
    <cellStyle name="汇总 3 12" xfId="1952"/>
    <cellStyle name="汇总 3 13" xfId="1953"/>
    <cellStyle name="汇总 3 14" xfId="1954"/>
    <cellStyle name="汇总 3 15" xfId="1955"/>
    <cellStyle name="汇总 3 16" xfId="1956"/>
    <cellStyle name="汇总 3 17" xfId="1957"/>
    <cellStyle name="汇总 3 18" xfId="1958"/>
    <cellStyle name="汇总 3 2" xfId="1959"/>
    <cellStyle name="汇总 3 3" xfId="1960"/>
    <cellStyle name="汇总 3 4" xfId="1961"/>
    <cellStyle name="汇总 3 5" xfId="1962"/>
    <cellStyle name="汇总 3 6" xfId="1963"/>
    <cellStyle name="汇总 3 7" xfId="1964"/>
    <cellStyle name="汇总 3 8" xfId="1965"/>
    <cellStyle name="汇总 3 9" xfId="1966"/>
    <cellStyle name="汇总 3_支出明细项目表" xfId="1967"/>
    <cellStyle name="汇总 4" xfId="1968"/>
    <cellStyle name="汇总 4 2" xfId="1969"/>
    <cellStyle name="汇总 4 3" xfId="1970"/>
    <cellStyle name="汇总 4 4" xfId="1971"/>
    <cellStyle name="汇总 4 5" xfId="1972"/>
    <cellStyle name="汇总 4 6" xfId="1973"/>
    <cellStyle name="汇总 4_支出明细项目表" xfId="1974"/>
    <cellStyle name="汇总 5" xfId="1975"/>
    <cellStyle name="汇总 6" xfId="1976"/>
    <cellStyle name="汇总 7" xfId="1977"/>
    <cellStyle name="汇总 8" xfId="1978"/>
    <cellStyle name="汇总 9" xfId="1979"/>
    <cellStyle name="计算 10" xfId="1980"/>
    <cellStyle name="计算 11" xfId="1981"/>
    <cellStyle name="计算 12" xfId="1982"/>
    <cellStyle name="计算 13" xfId="1983"/>
    <cellStyle name="计算 14" xfId="1984"/>
    <cellStyle name="计算 15" xfId="1985"/>
    <cellStyle name="计算 16" xfId="1986"/>
    <cellStyle name="计算 17" xfId="1987"/>
    <cellStyle name="计算 18" xfId="1988"/>
    <cellStyle name="计算 19" xfId="1989"/>
    <cellStyle name="计算 2" xfId="1990"/>
    <cellStyle name="计算 2 10" xfId="1991"/>
    <cellStyle name="计算 2 11" xfId="1992"/>
    <cellStyle name="计算 2 12" xfId="1993"/>
    <cellStyle name="计算 2 13" xfId="1994"/>
    <cellStyle name="计算 2 14" xfId="1995"/>
    <cellStyle name="计算 2 15" xfId="1996"/>
    <cellStyle name="计算 2 16" xfId="1997"/>
    <cellStyle name="计算 2 17" xfId="1998"/>
    <cellStyle name="计算 2 18" xfId="1999"/>
    <cellStyle name="计算 2 2" xfId="2000"/>
    <cellStyle name="计算 2 3" xfId="2001"/>
    <cellStyle name="计算 2 4" xfId="2002"/>
    <cellStyle name="计算 2 5" xfId="2003"/>
    <cellStyle name="计算 2 6" xfId="2004"/>
    <cellStyle name="计算 2 7" xfId="2005"/>
    <cellStyle name="计算 2 8" xfId="2006"/>
    <cellStyle name="计算 2 9" xfId="2007"/>
    <cellStyle name="计算 2_支出明细项目表" xfId="2008"/>
    <cellStyle name="计算 20" xfId="2009"/>
    <cellStyle name="计算 21" xfId="2010"/>
    <cellStyle name="计算 22" xfId="2011"/>
    <cellStyle name="计算 23" xfId="2012"/>
    <cellStyle name="计算 24" xfId="2013"/>
    <cellStyle name="计算 25" xfId="2014"/>
    <cellStyle name="计算 3" xfId="2015"/>
    <cellStyle name="计算 3 10" xfId="2016"/>
    <cellStyle name="计算 3 11" xfId="2017"/>
    <cellStyle name="计算 3 12" xfId="2018"/>
    <cellStyle name="计算 3 13" xfId="2019"/>
    <cellStyle name="计算 3 14" xfId="2020"/>
    <cellStyle name="计算 3 15" xfId="2021"/>
    <cellStyle name="计算 3 16" xfId="2022"/>
    <cellStyle name="计算 3 17" xfId="2023"/>
    <cellStyle name="计算 3 18" xfId="2024"/>
    <cellStyle name="计算 3 2" xfId="2025"/>
    <cellStyle name="计算 3 3" xfId="2026"/>
    <cellStyle name="计算 3 4" xfId="2027"/>
    <cellStyle name="计算 3 5" xfId="2028"/>
    <cellStyle name="计算 3 6" xfId="2029"/>
    <cellStyle name="计算 3 7" xfId="2030"/>
    <cellStyle name="计算 3 8" xfId="2031"/>
    <cellStyle name="计算 3 9" xfId="2032"/>
    <cellStyle name="计算 3_支出明细项目表" xfId="2033"/>
    <cellStyle name="计算 4" xfId="2034"/>
    <cellStyle name="计算 4 2" xfId="2035"/>
    <cellStyle name="计算 4 3" xfId="2036"/>
    <cellStyle name="计算 4 4" xfId="2037"/>
    <cellStyle name="计算 4 5" xfId="2038"/>
    <cellStyle name="计算 4 6" xfId="2039"/>
    <cellStyle name="计算 4_支出明细项目表" xfId="2040"/>
    <cellStyle name="计算 5" xfId="2041"/>
    <cellStyle name="计算 6" xfId="2042"/>
    <cellStyle name="计算 7" xfId="2043"/>
    <cellStyle name="计算 8" xfId="2044"/>
    <cellStyle name="计算 9" xfId="2045"/>
    <cellStyle name="检查单元格 10" xfId="2046"/>
    <cellStyle name="检查单元格 11" xfId="2047"/>
    <cellStyle name="检查单元格 12" xfId="2048"/>
    <cellStyle name="检查单元格 13" xfId="2049"/>
    <cellStyle name="检查单元格 14" xfId="2050"/>
    <cellStyle name="检查单元格 15" xfId="2051"/>
    <cellStyle name="检查单元格 16" xfId="2052"/>
    <cellStyle name="检查单元格 17" xfId="2053"/>
    <cellStyle name="检查单元格 18" xfId="2054"/>
    <cellStyle name="检查单元格 19" xfId="2055"/>
    <cellStyle name="检查单元格 2" xfId="2056"/>
    <cellStyle name="检查单元格 2 10" xfId="2057"/>
    <cellStyle name="检查单元格 2 11" xfId="2058"/>
    <cellStyle name="检查单元格 2 12" xfId="2059"/>
    <cellStyle name="检查单元格 2 13" xfId="2060"/>
    <cellStyle name="检查单元格 2 14" xfId="2061"/>
    <cellStyle name="检查单元格 2 15" xfId="2062"/>
    <cellStyle name="检查单元格 2 16" xfId="2063"/>
    <cellStyle name="检查单元格 2 17" xfId="2064"/>
    <cellStyle name="检查单元格 2 18" xfId="2065"/>
    <cellStyle name="检查单元格 2 2" xfId="2066"/>
    <cellStyle name="检查单元格 2 3" xfId="2067"/>
    <cellStyle name="检查单元格 2 4" xfId="2068"/>
    <cellStyle name="检查单元格 2 5" xfId="2069"/>
    <cellStyle name="检查单元格 2 6" xfId="2070"/>
    <cellStyle name="检查单元格 2 7" xfId="2071"/>
    <cellStyle name="检查单元格 2 8" xfId="2072"/>
    <cellStyle name="检查单元格 2 9" xfId="2073"/>
    <cellStyle name="检查单元格 2_支出明细项目表" xfId="2074"/>
    <cellStyle name="检查单元格 20" xfId="2075"/>
    <cellStyle name="检查单元格 21" xfId="2076"/>
    <cellStyle name="检查单元格 22" xfId="2077"/>
    <cellStyle name="检查单元格 23" xfId="2078"/>
    <cellStyle name="检查单元格 24" xfId="2079"/>
    <cellStyle name="检查单元格 25" xfId="2080"/>
    <cellStyle name="检查单元格 3" xfId="2081"/>
    <cellStyle name="检查单元格 3 10" xfId="2082"/>
    <cellStyle name="检查单元格 3 11" xfId="2083"/>
    <cellStyle name="检查单元格 3 12" xfId="2084"/>
    <cellStyle name="检查单元格 3 13" xfId="2085"/>
    <cellStyle name="检查单元格 3 14" xfId="2086"/>
    <cellStyle name="检查单元格 3 15" xfId="2087"/>
    <cellStyle name="检查单元格 3 16" xfId="2088"/>
    <cellStyle name="检查单元格 3 17" xfId="2089"/>
    <cellStyle name="检查单元格 3 18" xfId="2090"/>
    <cellStyle name="检查单元格 3 2" xfId="2091"/>
    <cellStyle name="检查单元格 3 3" xfId="2092"/>
    <cellStyle name="检查单元格 3 4" xfId="2093"/>
    <cellStyle name="检查单元格 3 5" xfId="2094"/>
    <cellStyle name="检查单元格 3 6" xfId="2095"/>
    <cellStyle name="检查单元格 3 7" xfId="2096"/>
    <cellStyle name="检查单元格 3 8" xfId="2097"/>
    <cellStyle name="检查单元格 3 9" xfId="2098"/>
    <cellStyle name="检查单元格 3_支出明细项目表" xfId="2099"/>
    <cellStyle name="检查单元格 4" xfId="2100"/>
    <cellStyle name="检查单元格 4 2" xfId="2101"/>
    <cellStyle name="检查单元格 4 3" xfId="2102"/>
    <cellStyle name="检查单元格 4 4" xfId="2103"/>
    <cellStyle name="检查单元格 4 5" xfId="2104"/>
    <cellStyle name="检查单元格 4 6" xfId="2105"/>
    <cellStyle name="检查单元格 4_支出明细项目表" xfId="2106"/>
    <cellStyle name="检查单元格 5" xfId="2107"/>
    <cellStyle name="检查单元格 6" xfId="2108"/>
    <cellStyle name="检查单元格 7" xfId="2109"/>
    <cellStyle name="检查单元格 8" xfId="2110"/>
    <cellStyle name="检查单元格 9" xfId="2111"/>
    <cellStyle name="解释性文本 10" xfId="2112"/>
    <cellStyle name="解释性文本 11" xfId="2113"/>
    <cellStyle name="解释性文本 12" xfId="2114"/>
    <cellStyle name="解释性文本 13" xfId="2115"/>
    <cellStyle name="解释性文本 14" xfId="2116"/>
    <cellStyle name="解释性文本 15" xfId="2117"/>
    <cellStyle name="解释性文本 16" xfId="2118"/>
    <cellStyle name="解释性文本 17" xfId="2119"/>
    <cellStyle name="解释性文本 18" xfId="2120"/>
    <cellStyle name="解释性文本 19" xfId="2121"/>
    <cellStyle name="解释性文本 2" xfId="2122"/>
    <cellStyle name="解释性文本 2 10" xfId="2123"/>
    <cellStyle name="解释性文本 2 11" xfId="2124"/>
    <cellStyle name="解释性文本 2 12" xfId="2125"/>
    <cellStyle name="解释性文本 2 13" xfId="2126"/>
    <cellStyle name="解释性文本 2 14" xfId="2127"/>
    <cellStyle name="解释性文本 2 15" xfId="2128"/>
    <cellStyle name="解释性文本 2 16" xfId="2129"/>
    <cellStyle name="解释性文本 2 17" xfId="2130"/>
    <cellStyle name="解释性文本 2 18" xfId="2131"/>
    <cellStyle name="解释性文本 2 2" xfId="2132"/>
    <cellStyle name="解释性文本 2 3" xfId="2133"/>
    <cellStyle name="解释性文本 2 4" xfId="2134"/>
    <cellStyle name="解释性文本 2 5" xfId="2135"/>
    <cellStyle name="解释性文本 2 6" xfId="2136"/>
    <cellStyle name="解释性文本 2 7" xfId="2137"/>
    <cellStyle name="解释性文本 2 8" xfId="2138"/>
    <cellStyle name="解释性文本 2 9" xfId="2139"/>
    <cellStyle name="解释性文本 20" xfId="2140"/>
    <cellStyle name="解释性文本 21" xfId="2141"/>
    <cellStyle name="解释性文本 22" xfId="2142"/>
    <cellStyle name="解释性文本 23" xfId="2143"/>
    <cellStyle name="解释性文本 24" xfId="2144"/>
    <cellStyle name="解释性文本 25" xfId="2145"/>
    <cellStyle name="解释性文本 3" xfId="2146"/>
    <cellStyle name="解释性文本 3 10" xfId="2147"/>
    <cellStyle name="解释性文本 3 11" xfId="2148"/>
    <cellStyle name="解释性文本 3 12" xfId="2149"/>
    <cellStyle name="解释性文本 3 13" xfId="2150"/>
    <cellStyle name="解释性文本 3 14" xfId="2151"/>
    <cellStyle name="解释性文本 3 15" xfId="2152"/>
    <cellStyle name="解释性文本 3 16" xfId="2153"/>
    <cellStyle name="解释性文本 3 17" xfId="2154"/>
    <cellStyle name="解释性文本 3 18" xfId="2155"/>
    <cellStyle name="解释性文本 3 2" xfId="2156"/>
    <cellStyle name="解释性文本 3 3" xfId="2157"/>
    <cellStyle name="解释性文本 3 4" xfId="2158"/>
    <cellStyle name="解释性文本 3 5" xfId="2159"/>
    <cellStyle name="解释性文本 3 6" xfId="2160"/>
    <cellStyle name="解释性文本 3 7" xfId="2161"/>
    <cellStyle name="解释性文本 3 8" xfId="2162"/>
    <cellStyle name="解释性文本 3 9" xfId="2163"/>
    <cellStyle name="解释性文本 4" xfId="2164"/>
    <cellStyle name="解释性文本 4 2" xfId="2165"/>
    <cellStyle name="解释性文本 4 3" xfId="2166"/>
    <cellStyle name="解释性文本 4 4" xfId="2167"/>
    <cellStyle name="解释性文本 4 5" xfId="2168"/>
    <cellStyle name="解释性文本 4 6" xfId="2169"/>
    <cellStyle name="解释性文本 5" xfId="2170"/>
    <cellStyle name="解释性文本 6" xfId="2171"/>
    <cellStyle name="解释性文本 7" xfId="2172"/>
    <cellStyle name="解释性文本 8" xfId="2173"/>
    <cellStyle name="解释性文本 9" xfId="2174"/>
    <cellStyle name="警告文本 10" xfId="2175"/>
    <cellStyle name="警告文本 11" xfId="2176"/>
    <cellStyle name="警告文本 12" xfId="2177"/>
    <cellStyle name="警告文本 13" xfId="2178"/>
    <cellStyle name="警告文本 14" xfId="2179"/>
    <cellStyle name="警告文本 15" xfId="2180"/>
    <cellStyle name="警告文本 16" xfId="2181"/>
    <cellStyle name="警告文本 17" xfId="2182"/>
    <cellStyle name="警告文本 18" xfId="2183"/>
    <cellStyle name="警告文本 19" xfId="2184"/>
    <cellStyle name="警告文本 2" xfId="2185"/>
    <cellStyle name="警告文本 2 10" xfId="2186"/>
    <cellStyle name="警告文本 2 11" xfId="2187"/>
    <cellStyle name="警告文本 2 12" xfId="2188"/>
    <cellStyle name="警告文本 2 13" xfId="2189"/>
    <cellStyle name="警告文本 2 14" xfId="2190"/>
    <cellStyle name="警告文本 2 15" xfId="2191"/>
    <cellStyle name="警告文本 2 16" xfId="2192"/>
    <cellStyle name="警告文本 2 17" xfId="2193"/>
    <cellStyle name="警告文本 2 18" xfId="2194"/>
    <cellStyle name="警告文本 2 2" xfId="2195"/>
    <cellStyle name="警告文本 2 3" xfId="2196"/>
    <cellStyle name="警告文本 2 4" xfId="2197"/>
    <cellStyle name="警告文本 2 5" xfId="2198"/>
    <cellStyle name="警告文本 2 6" xfId="2199"/>
    <cellStyle name="警告文本 2 7" xfId="2200"/>
    <cellStyle name="警告文本 2 8" xfId="2201"/>
    <cellStyle name="警告文本 2 9" xfId="2202"/>
    <cellStyle name="警告文本 20" xfId="2203"/>
    <cellStyle name="警告文本 21" xfId="2204"/>
    <cellStyle name="警告文本 22" xfId="2205"/>
    <cellStyle name="警告文本 23" xfId="2206"/>
    <cellStyle name="警告文本 24" xfId="2207"/>
    <cellStyle name="警告文本 25" xfId="2208"/>
    <cellStyle name="警告文本 3" xfId="2209"/>
    <cellStyle name="警告文本 3 10" xfId="2210"/>
    <cellStyle name="警告文本 3 11" xfId="2211"/>
    <cellStyle name="警告文本 3 12" xfId="2212"/>
    <cellStyle name="警告文本 3 13" xfId="2213"/>
    <cellStyle name="警告文本 3 14" xfId="2214"/>
    <cellStyle name="警告文本 3 15" xfId="2215"/>
    <cellStyle name="警告文本 3 16" xfId="2216"/>
    <cellStyle name="警告文本 3 17" xfId="2217"/>
    <cellStyle name="警告文本 3 18" xfId="2218"/>
    <cellStyle name="警告文本 3 2" xfId="2219"/>
    <cellStyle name="警告文本 3 3" xfId="2220"/>
    <cellStyle name="警告文本 3 4" xfId="2221"/>
    <cellStyle name="警告文本 3 5" xfId="2222"/>
    <cellStyle name="警告文本 3 6" xfId="2223"/>
    <cellStyle name="警告文本 3 7" xfId="2224"/>
    <cellStyle name="警告文本 3 8" xfId="2225"/>
    <cellStyle name="警告文本 3 9" xfId="2226"/>
    <cellStyle name="警告文本 4" xfId="2227"/>
    <cellStyle name="警告文本 4 2" xfId="2228"/>
    <cellStyle name="警告文本 4 3" xfId="2229"/>
    <cellStyle name="警告文本 4 4" xfId="2230"/>
    <cellStyle name="警告文本 4 5" xfId="2231"/>
    <cellStyle name="警告文本 4 6" xfId="2232"/>
    <cellStyle name="警告文本 5" xfId="2233"/>
    <cellStyle name="警告文本 6" xfId="2234"/>
    <cellStyle name="警告文本 7" xfId="2235"/>
    <cellStyle name="警告文本 8" xfId="2236"/>
    <cellStyle name="警告文本 9" xfId="2237"/>
    <cellStyle name="链接单元格 2" xfId="2238"/>
    <cellStyle name="链接单元格 2 2" xfId="2239"/>
    <cellStyle name="链接单元格 2 3" xfId="2240"/>
    <cellStyle name="链接单元格 2 4" xfId="2241"/>
    <cellStyle name="链接单元格 2 5" xfId="2242"/>
    <cellStyle name="链接单元格 2 6" xfId="2243"/>
    <cellStyle name="链接单元格 2_支出明细项目表" xfId="2244"/>
    <cellStyle name="链接单元格 3" xfId="2245"/>
    <cellStyle name="链接单元格 3 2" xfId="2246"/>
    <cellStyle name="链接单元格 3 3" xfId="2247"/>
    <cellStyle name="链接单元格 3 4" xfId="2248"/>
    <cellStyle name="链接单元格 3 5" xfId="2249"/>
    <cellStyle name="链接单元格 3 6" xfId="2250"/>
    <cellStyle name="链接单元格 3_支出明细项目表" xfId="2251"/>
    <cellStyle name="链接单元格 4" xfId="2252"/>
    <cellStyle name="链接单元格 4 2" xfId="2253"/>
    <cellStyle name="链接单元格 4 3" xfId="2254"/>
    <cellStyle name="链接单元格 4 4" xfId="2255"/>
    <cellStyle name="链接单元格 4 5" xfId="2256"/>
    <cellStyle name="链接单元格 4 6" xfId="2257"/>
    <cellStyle name="链接单元格 4_支出明细项目表" xfId="2258"/>
    <cellStyle name="콤마 [0]_BOILER-CO1" xfId="2259"/>
    <cellStyle name="콤마_BOILER-CO1" xfId="2260"/>
    <cellStyle name="통화 [0]_BOILER-CO1" xfId="2261"/>
    <cellStyle name="통화_BOILER-CO1" xfId="2262"/>
    <cellStyle name="표준_0N-HANDLING " xfId="2263"/>
    <cellStyle name="霓付 [0]_97MBO" xfId="2264"/>
    <cellStyle name="霓付_97MBO" xfId="2265"/>
    <cellStyle name="烹拳 [0]_97MBO" xfId="2266"/>
    <cellStyle name="烹拳_97MBO" xfId="2267"/>
    <cellStyle name="普通_ 白土" xfId="2268"/>
    <cellStyle name="千分位[0]_ 白土" xfId="2269"/>
    <cellStyle name="千分位_ 白土" xfId="2270"/>
    <cellStyle name="千位[0]_1" xfId="2271"/>
    <cellStyle name="千位_1" xfId="2272"/>
    <cellStyle name="千位分隔 2" xfId="2273"/>
    <cellStyle name="千位分隔 2 10" xfId="2274"/>
    <cellStyle name="千位分隔 2 11" xfId="2275"/>
    <cellStyle name="千位分隔 2 12" xfId="2276"/>
    <cellStyle name="千位分隔 2 13" xfId="2277"/>
    <cellStyle name="千位分隔 2 14" xfId="2278"/>
    <cellStyle name="千位分隔 2 15" xfId="2279"/>
    <cellStyle name="千位分隔 2 16" xfId="2280"/>
    <cellStyle name="千位分隔 2 17" xfId="2281"/>
    <cellStyle name="千位分隔 2 18" xfId="2282"/>
    <cellStyle name="千位分隔 2 19" xfId="2283"/>
    <cellStyle name="千位分隔 2 2" xfId="2284"/>
    <cellStyle name="千位分隔 2 20" xfId="2285"/>
    <cellStyle name="千位分隔 2 3" xfId="2286"/>
    <cellStyle name="千位分隔 2 4" xfId="2287"/>
    <cellStyle name="千位分隔 2 5" xfId="2288"/>
    <cellStyle name="千位分隔 2 6" xfId="2289"/>
    <cellStyle name="千位分隔 2 7" xfId="2290"/>
    <cellStyle name="千位分隔 2 8" xfId="2291"/>
    <cellStyle name="千位分隔 2 9" xfId="2292"/>
    <cellStyle name="千位分隔 3" xfId="2293"/>
    <cellStyle name="千位分隔 4" xfId="2294"/>
    <cellStyle name="千位分隔 5" xfId="2295"/>
    <cellStyle name="千位分隔 6" xfId="2296"/>
    <cellStyle name="千位分隔 7" xfId="2297"/>
    <cellStyle name="千位分隔 8" xfId="2298"/>
    <cellStyle name="钎霖_laroux" xfId="2299"/>
    <cellStyle name="强调文字颜色 1 10" xfId="2300"/>
    <cellStyle name="强调文字颜色 1 11" xfId="2301"/>
    <cellStyle name="强调文字颜色 1 12" xfId="2302"/>
    <cellStyle name="强调文字颜色 1 13" xfId="2303"/>
    <cellStyle name="强调文字颜色 1 14" xfId="2304"/>
    <cellStyle name="强调文字颜色 1 15" xfId="2305"/>
    <cellStyle name="强调文字颜色 1 16" xfId="2306"/>
    <cellStyle name="强调文字颜色 1 17" xfId="2307"/>
    <cellStyle name="强调文字颜色 1 18" xfId="2308"/>
    <cellStyle name="强调文字颜色 1 19" xfId="2309"/>
    <cellStyle name="强调文字颜色 1 2" xfId="2310"/>
    <cellStyle name="强调文字颜色 1 2 10" xfId="2311"/>
    <cellStyle name="强调文字颜色 1 2 11" xfId="2312"/>
    <cellStyle name="强调文字颜色 1 2 12" xfId="2313"/>
    <cellStyle name="强调文字颜色 1 2 13" xfId="2314"/>
    <cellStyle name="强调文字颜色 1 2 14" xfId="2315"/>
    <cellStyle name="强调文字颜色 1 2 15" xfId="2316"/>
    <cellStyle name="强调文字颜色 1 2 16" xfId="2317"/>
    <cellStyle name="强调文字颜色 1 2 17" xfId="2318"/>
    <cellStyle name="强调文字颜色 1 2 18" xfId="2319"/>
    <cellStyle name="强调文字颜色 1 2 2" xfId="2320"/>
    <cellStyle name="强调文字颜色 1 2 3" xfId="2321"/>
    <cellStyle name="强调文字颜色 1 2 4" xfId="2322"/>
    <cellStyle name="强调文字颜色 1 2 5" xfId="2323"/>
    <cellStyle name="强调文字颜色 1 2 6" xfId="2324"/>
    <cellStyle name="强调文字颜色 1 2 7" xfId="2325"/>
    <cellStyle name="强调文字颜色 1 2 8" xfId="2326"/>
    <cellStyle name="强调文字颜色 1 2 9" xfId="2327"/>
    <cellStyle name="强调文字颜色 1 20" xfId="2328"/>
    <cellStyle name="强调文字颜色 1 21" xfId="2329"/>
    <cellStyle name="强调文字颜色 1 22" xfId="2330"/>
    <cellStyle name="强调文字颜色 1 23" xfId="2331"/>
    <cellStyle name="强调文字颜色 1 24" xfId="2332"/>
    <cellStyle name="强调文字颜色 1 25" xfId="2333"/>
    <cellStyle name="强调文字颜色 1 3" xfId="2334"/>
    <cellStyle name="强调文字颜色 1 3 10" xfId="2335"/>
    <cellStyle name="强调文字颜色 1 3 11" xfId="2336"/>
    <cellStyle name="强调文字颜色 1 3 12" xfId="2337"/>
    <cellStyle name="强调文字颜色 1 3 13" xfId="2338"/>
    <cellStyle name="强调文字颜色 1 3 14" xfId="2339"/>
    <cellStyle name="强调文字颜色 1 3 15" xfId="2340"/>
    <cellStyle name="强调文字颜色 1 3 16" xfId="2341"/>
    <cellStyle name="强调文字颜色 1 3 17" xfId="2342"/>
    <cellStyle name="强调文字颜色 1 3 18" xfId="2343"/>
    <cellStyle name="强调文字颜色 1 3 2" xfId="2344"/>
    <cellStyle name="强调文字颜色 1 3 3" xfId="2345"/>
    <cellStyle name="强调文字颜色 1 3 4" xfId="2346"/>
    <cellStyle name="强调文字颜色 1 3 5" xfId="2347"/>
    <cellStyle name="强调文字颜色 1 4" xfId="2348"/>
    <cellStyle name="强调文字颜色 2 2" xfId="2349"/>
    <cellStyle name="强调文字颜色 2 3" xfId="2350"/>
    <cellStyle name="强调文字颜色 2 4" xfId="2351"/>
    <cellStyle name="强调文字颜色 3 2" xfId="2352"/>
    <cellStyle name="强调文字颜色 3 3" xfId="2353"/>
    <cellStyle name="强调文字颜色 3 4" xfId="2354"/>
    <cellStyle name="强调文字颜色 4 2" xfId="2355"/>
    <cellStyle name="强调文字颜色 4 3" xfId="2356"/>
    <cellStyle name="强调文字颜色 4 4" xfId="2357"/>
    <cellStyle name="强调文字颜色 5 2" xfId="2358"/>
    <cellStyle name="强调文字颜色 5 3" xfId="2359"/>
    <cellStyle name="强调文字颜色 5 4" xfId="2360"/>
    <cellStyle name="强调文字颜色 6 2" xfId="2361"/>
    <cellStyle name="强调文字颜色 6 3" xfId="2362"/>
    <cellStyle name="强调文字颜色 6 4" xfId="2363"/>
    <cellStyle name="适中 2" xfId="2364"/>
    <cellStyle name="适中 3" xfId="2365"/>
    <cellStyle name="适中 4" xfId="2366"/>
    <cellStyle name="输出 2" xfId="2367"/>
    <cellStyle name="输出 3" xfId="2368"/>
    <cellStyle name="输出 4" xfId="2369"/>
    <cellStyle name="输入 2" xfId="2370"/>
    <cellStyle name="输入 3" xfId="2371"/>
    <cellStyle name="输入 4" xfId="2372"/>
    <cellStyle name="未定义" xfId="2373"/>
    <cellStyle name="样式 1" xfId="2374"/>
    <cellStyle name="注释 2" xfId="2375"/>
    <cellStyle name="注释 3" xfId="2376"/>
    <cellStyle name="注释 4" xfId="2377"/>
    <cellStyle name="㼿" xfId="2378"/>
    <cellStyle name="㼿_二、2.2018市本级政府专项资金清单" xfId="2379"/>
    <cellStyle name="㼿㼿" xfId="2380"/>
    <cellStyle name="㼿㼿?" xfId="2381"/>
    <cellStyle name="㼿㼿㼿㼿" xfId="2382"/>
    <cellStyle name="㼿㼿㼿㼿㼿㼿㼿" xfId="238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2788;&#23460;&#24037;&#20316;\&#39044;&#31639;&#35835;&#26412;\2018&#24180;&#39044;&#31639;&#35835;&#26412;\Documents%20and%20Settings\Administrator\Local%20Settings\Temporary%20Internet%20Files\Content.IE5\MEDKIDMT\development\zhc\999.&#20132;&#25509;&#36164;&#26009;\&#38750;&#31246;&#25910;&#20837;&#25253;&#34920;\2013&#24180;&#38750;&#31246;&#25910;&#20837;&#25253;&#34920;\2013&#24180;6&#26376;\2013&#24180;6&#26376;&#38750;&#31246;&#25910;&#20837;&#25253;&#34920;(&#20840;&#21475;&#2445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2788;&#23460;&#24037;&#20316;\&#39044;&#31639;&#35835;&#26412;\2018&#24180;&#39044;&#31639;&#35835;&#26412;\Documents%20and%20Settings\Administrator\Local%20Settings\Temporary%20Internet%20Files\Content.IE5\MEDKIDMT\development\zhc\999.&#20132;&#25509;&#36164;&#26009;\&#25910;&#20837;&#35745;&#21010;\2015&#24180;&#25910;&#20837;&#35745;&#21010;\&#65288;&#23450;&#21457;&#39044;&#31639;&#65289;2015&#24180;&#37096;&#38376;&#21333;&#20301;&#38750;&#31246;&#25910;&#20837;&#35745;&#21010;&#25968;(&#22788;&#23460;&#27719;&#24635;&#21152;&#24037;&#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录"/>
      <sheetName val="dwdm"/>
      <sheetName val="上年"/>
      <sheetName val="类别"/>
      <sheetName val="封面"/>
      <sheetName val="政府专项"/>
      <sheetName val="政府专项（十三）表2"/>
      <sheetName val="A类"/>
      <sheetName val="B类"/>
      <sheetName val="全额单位"/>
      <sheetName val="差额单位"/>
      <sheetName val="自收自支"/>
      <sheetName val="汇总（资金性质）"/>
      <sheetName val="执行情况汇总表(表1-1)"/>
      <sheetName val="执行情况（口子）"/>
      <sheetName val="执行情况汇总表(表1-2)"/>
      <sheetName val="分口子明细 (文行)"/>
      <sheetName val="分口子明细 (社保)"/>
      <sheetName val="分口子明细 (农业)"/>
      <sheetName val="分口子明细 (经建)"/>
      <sheetName val="分口子明细 (金融)"/>
      <sheetName val="分口子明细 (工贸)"/>
      <sheetName val="分口子明细 (资源) "/>
      <sheetName val="分口子明细 (综合)"/>
      <sheetName val="B类-非税"/>
      <sheetName val="全额单位-非税"/>
      <sheetName val="差额单位-非税"/>
      <sheetName val="自收自支-非税"/>
      <sheetName val="汇总（资金性质）-非税"/>
      <sheetName val="执行情况汇总表(表1-1)-非税"/>
      <sheetName val="执行情况（口子）-非税"/>
      <sheetName val="执行情况汇总表(表1-2)-非税"/>
      <sheetName val="分口子明细 (文行)-非税"/>
      <sheetName val="分口子明细 (社保)-非税"/>
      <sheetName val="分口子明细 (农业)-非税"/>
      <sheetName val="分口子明细 (经建)-非税"/>
      <sheetName val="分口子明细 (金融)-非税"/>
      <sheetName val="分口子明细 (工贸)-非税"/>
      <sheetName val="分口子明细 (资源)-非税"/>
      <sheetName val="分口子明细 (综合)-非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wdm"/>
      <sheetName val="sfmx"/>
      <sheetName val="2015年行政事业单位预算外计划"/>
      <sheetName val="2015自收自支计划"/>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K43"/>
  <sheetViews>
    <sheetView tabSelected="1" workbookViewId="0">
      <selection activeCell="E53" sqref="E53"/>
    </sheetView>
  </sheetViews>
  <sheetFormatPr defaultColWidth="9.5045045045045" defaultRowHeight="15.4"/>
  <cols>
    <col min="1" max="1" width="27" style="159" customWidth="1"/>
    <col min="2" max="2" width="10.1261261261261" style="159" hidden="1" customWidth="1"/>
    <col min="3" max="3" width="12.3783783783784" style="159" customWidth="1"/>
    <col min="4" max="4" width="12" style="159" customWidth="1"/>
    <col min="5" max="5" width="12.8738738738739" style="159" customWidth="1"/>
    <col min="6" max="6" width="31.8738738738739" style="159" customWidth="1"/>
    <col min="7" max="7" width="9.25225225225225" style="159" hidden="1" customWidth="1"/>
    <col min="8" max="8" width="11.6216216216216" style="159" customWidth="1"/>
    <col min="9" max="9" width="11.7477477477477" style="159" customWidth="1"/>
    <col min="10" max="10" width="13.6216216216216" style="159" customWidth="1"/>
    <col min="11" max="16384" width="9.5045045045045" style="159"/>
  </cols>
  <sheetData>
    <row r="1" ht="18" customHeight="1" spans="1:9">
      <c r="A1" s="43" t="s">
        <v>0</v>
      </c>
      <c r="B1" s="43"/>
      <c r="C1" s="43"/>
      <c r="D1" s="43"/>
      <c r="E1" s="43"/>
      <c r="F1" s="43"/>
      <c r="G1" s="43"/>
      <c r="H1" s="43"/>
      <c r="I1" s="191"/>
    </row>
    <row r="2" ht="41.25" customHeight="1" spans="1:10">
      <c r="A2" s="160" t="s">
        <v>1</v>
      </c>
      <c r="B2" s="160"/>
      <c r="C2" s="160"/>
      <c r="D2" s="160"/>
      <c r="E2" s="160"/>
      <c r="F2" s="160"/>
      <c r="G2" s="160"/>
      <c r="H2" s="160"/>
      <c r="I2" s="160"/>
      <c r="J2" s="160"/>
    </row>
    <row r="3" ht="16.15" customHeight="1" spans="1:10">
      <c r="A3" s="161" t="s">
        <v>2</v>
      </c>
      <c r="B3" s="161"/>
      <c r="C3" s="161"/>
      <c r="D3" s="161"/>
      <c r="E3" s="161"/>
      <c r="F3" s="161"/>
      <c r="G3" s="161"/>
      <c r="H3" s="161"/>
      <c r="I3" s="161"/>
      <c r="J3" s="161"/>
    </row>
    <row r="4" ht="36.75" customHeight="1" spans="1:10">
      <c r="A4" s="47" t="s">
        <v>3</v>
      </c>
      <c r="B4" s="47" t="s">
        <v>4</v>
      </c>
      <c r="C4" s="48" t="s">
        <v>5</v>
      </c>
      <c r="D4" s="48" t="s">
        <v>6</v>
      </c>
      <c r="E4" s="48" t="s">
        <v>7</v>
      </c>
      <c r="F4" s="48" t="s">
        <v>8</v>
      </c>
      <c r="G4" s="47" t="s">
        <v>9</v>
      </c>
      <c r="H4" s="48" t="s">
        <v>10</v>
      </c>
      <c r="I4" s="74" t="s">
        <v>6</v>
      </c>
      <c r="J4" s="74" t="s">
        <v>11</v>
      </c>
    </row>
    <row r="5" ht="20.25" customHeight="1" spans="1:10">
      <c r="A5" s="101" t="s">
        <v>12</v>
      </c>
      <c r="B5" s="162">
        <v>1029761</v>
      </c>
      <c r="C5" s="163">
        <v>1050000</v>
      </c>
      <c r="D5" s="163"/>
      <c r="E5" s="163">
        <f>C5+D5</f>
        <v>1050000</v>
      </c>
      <c r="F5" s="164" t="s">
        <v>13</v>
      </c>
      <c r="G5" s="165">
        <f>G6+G7+G8+G11</f>
        <v>3728714</v>
      </c>
      <c r="H5" s="165">
        <f>H6+H7+H8+H11</f>
        <v>3768998</v>
      </c>
      <c r="I5" s="165">
        <f>I6+I7+I8+I11</f>
        <v>278760</v>
      </c>
      <c r="J5" s="165">
        <f>H5+I5</f>
        <v>4047758</v>
      </c>
    </row>
    <row r="6" ht="20.25" customHeight="1" spans="1:10">
      <c r="A6" s="101" t="s">
        <v>14</v>
      </c>
      <c r="B6" s="163">
        <f>B7+B8+B9</f>
        <v>500945</v>
      </c>
      <c r="C6" s="163">
        <f>C7+C8+C9</f>
        <v>554400</v>
      </c>
      <c r="D6" s="163">
        <f>D7+D8+D9</f>
        <v>-40000</v>
      </c>
      <c r="E6" s="163">
        <f>C6+D6</f>
        <v>514400</v>
      </c>
      <c r="F6" s="166" t="s">
        <v>15</v>
      </c>
      <c r="G6" s="100">
        <v>2526792</v>
      </c>
      <c r="H6" s="165">
        <f>C19-H7-H8-H11-H12</f>
        <v>2562589</v>
      </c>
      <c r="I6" s="165">
        <f>144507+32500</f>
        <v>177007</v>
      </c>
      <c r="J6" s="165">
        <f t="shared" ref="J6:J19" si="0">H6+I6</f>
        <v>2739596</v>
      </c>
    </row>
    <row r="7" ht="20.25" customHeight="1" spans="1:10">
      <c r="A7" s="101" t="s">
        <v>16</v>
      </c>
      <c r="B7" s="167">
        <v>297728</v>
      </c>
      <c r="C7" s="168">
        <v>300000</v>
      </c>
      <c r="D7" s="168"/>
      <c r="E7" s="169">
        <f t="shared" ref="E7:E10" si="1">C7+D7</f>
        <v>300000</v>
      </c>
      <c r="F7" s="166" t="s">
        <v>17</v>
      </c>
      <c r="G7" s="100">
        <v>476330</v>
      </c>
      <c r="H7" s="170">
        <f>510000+3998</f>
        <v>513998</v>
      </c>
      <c r="I7" s="170">
        <v>47553</v>
      </c>
      <c r="J7" s="165">
        <f t="shared" ref="J7:J12" si="2">H7+I7</f>
        <v>561551</v>
      </c>
    </row>
    <row r="8" ht="20.25" customHeight="1" spans="1:10">
      <c r="A8" s="101" t="s">
        <v>18</v>
      </c>
      <c r="B8" s="167">
        <v>81260</v>
      </c>
      <c r="C8" s="168">
        <v>134400</v>
      </c>
      <c r="D8" s="168">
        <v>-50000</v>
      </c>
      <c r="E8" s="169">
        <f t="shared" si="1"/>
        <v>84400</v>
      </c>
      <c r="F8" s="166" t="s">
        <v>19</v>
      </c>
      <c r="G8" s="165">
        <f>G9+G10</f>
        <v>627332</v>
      </c>
      <c r="H8" s="165">
        <f>H9+H10</f>
        <v>602411</v>
      </c>
      <c r="I8" s="165">
        <f>I9+I10</f>
        <v>50000</v>
      </c>
      <c r="J8" s="165">
        <f t="shared" si="2"/>
        <v>652411</v>
      </c>
    </row>
    <row r="9" ht="20.25" customHeight="1" spans="1:10">
      <c r="A9" s="101" t="s">
        <v>20</v>
      </c>
      <c r="B9" s="167">
        <v>121957</v>
      </c>
      <c r="C9" s="168">
        <v>120000</v>
      </c>
      <c r="D9" s="168">
        <v>10000</v>
      </c>
      <c r="E9" s="169">
        <f t="shared" si="1"/>
        <v>130000</v>
      </c>
      <c r="F9" s="99" t="s">
        <v>21</v>
      </c>
      <c r="G9" s="100">
        <v>340760</v>
      </c>
      <c r="H9" s="171">
        <f>300000+2411</f>
        <v>302411</v>
      </c>
      <c r="I9" s="171">
        <v>50000</v>
      </c>
      <c r="J9" s="165">
        <f t="shared" si="2"/>
        <v>352411</v>
      </c>
    </row>
    <row r="10" ht="20.25" customHeight="1" spans="1:10">
      <c r="A10" s="101" t="s">
        <v>22</v>
      </c>
      <c r="B10" s="162">
        <v>1428443</v>
      </c>
      <c r="C10" s="163">
        <v>1260000</v>
      </c>
      <c r="D10" s="163">
        <v>90000</v>
      </c>
      <c r="E10" s="163">
        <f t="shared" si="1"/>
        <v>1350000</v>
      </c>
      <c r="F10" s="99" t="s">
        <v>23</v>
      </c>
      <c r="G10" s="100">
        <v>286572</v>
      </c>
      <c r="H10" s="172">
        <v>300000</v>
      </c>
      <c r="I10" s="172"/>
      <c r="J10" s="165">
        <f t="shared" si="2"/>
        <v>300000</v>
      </c>
    </row>
    <row r="11" ht="20.25" customHeight="1" spans="1:10">
      <c r="A11" s="101" t="s">
        <v>24</v>
      </c>
      <c r="B11" s="162">
        <v>203821</v>
      </c>
      <c r="C11" s="163">
        <f>154400</f>
        <v>154400</v>
      </c>
      <c r="D11" s="163">
        <v>30000</v>
      </c>
      <c r="E11" s="163">
        <f t="shared" ref="E11:E16" si="3">C11+D11</f>
        <v>184400</v>
      </c>
      <c r="F11" s="166" t="s">
        <v>25</v>
      </c>
      <c r="G11" s="100">
        <v>98260</v>
      </c>
      <c r="H11" s="170">
        <v>90000</v>
      </c>
      <c r="I11" s="170">
        <v>4200</v>
      </c>
      <c r="J11" s="192">
        <f t="shared" si="2"/>
        <v>94200</v>
      </c>
    </row>
    <row r="12" ht="20.25" customHeight="1" spans="1:10">
      <c r="A12" s="101" t="s">
        <v>26</v>
      </c>
      <c r="B12" s="162">
        <v>98260</v>
      </c>
      <c r="C12" s="173">
        <v>90000</v>
      </c>
      <c r="D12" s="173">
        <v>4200</v>
      </c>
      <c r="E12" s="174">
        <f t="shared" si="3"/>
        <v>94200</v>
      </c>
      <c r="F12" s="175" t="s">
        <v>27</v>
      </c>
      <c r="G12" s="165">
        <v>131821</v>
      </c>
      <c r="H12" s="170">
        <v>150000</v>
      </c>
      <c r="I12" s="170"/>
      <c r="J12" s="192">
        <f t="shared" si="2"/>
        <v>150000</v>
      </c>
    </row>
    <row r="13" ht="20.25" customHeight="1" spans="1:11">
      <c r="A13" s="101" t="s">
        <v>28</v>
      </c>
      <c r="B13" s="162">
        <v>70000</v>
      </c>
      <c r="C13" s="173">
        <v>70000</v>
      </c>
      <c r="D13" s="173">
        <v>20000</v>
      </c>
      <c r="E13" s="174">
        <f t="shared" si="3"/>
        <v>90000</v>
      </c>
      <c r="F13" s="175" t="s">
        <v>29</v>
      </c>
      <c r="G13" s="163">
        <v>234756</v>
      </c>
      <c r="H13" s="99"/>
      <c r="I13" s="99"/>
      <c r="J13" s="193"/>
      <c r="K13" s="194"/>
    </row>
    <row r="14" ht="19.5" customHeight="1" spans="1:11">
      <c r="A14" s="101" t="s">
        <v>30</v>
      </c>
      <c r="B14" s="162">
        <v>142865</v>
      </c>
      <c r="C14" s="173">
        <v>150000</v>
      </c>
      <c r="D14" s="173">
        <v>-18179</v>
      </c>
      <c r="E14" s="173">
        <f t="shared" si="3"/>
        <v>131821</v>
      </c>
      <c r="F14" s="166"/>
      <c r="G14" s="99"/>
      <c r="H14" s="99"/>
      <c r="I14" s="99"/>
      <c r="J14" s="193"/>
      <c r="K14" s="194"/>
    </row>
    <row r="15" ht="20.25" customHeight="1" spans="1:10">
      <c r="A15" s="101" t="s">
        <v>31</v>
      </c>
      <c r="B15" s="173">
        <f>B16+B17+B18</f>
        <v>621196</v>
      </c>
      <c r="C15" s="173">
        <f>C16+C17+C18</f>
        <v>590198</v>
      </c>
      <c r="D15" s="173">
        <f>D16+D17+D18</f>
        <v>192739</v>
      </c>
      <c r="E15" s="173">
        <f t="shared" si="3"/>
        <v>782937</v>
      </c>
      <c r="F15" s="166"/>
      <c r="G15" s="176"/>
      <c r="H15" s="100"/>
      <c r="I15" s="100"/>
      <c r="J15" s="165"/>
    </row>
    <row r="16" ht="20.25" customHeight="1" spans="1:10">
      <c r="A16" s="177" t="s">
        <v>32</v>
      </c>
      <c r="B16" s="178">
        <v>164409</v>
      </c>
      <c r="C16" s="178">
        <v>139650</v>
      </c>
      <c r="D16" s="178">
        <v>29739</v>
      </c>
      <c r="E16" s="178">
        <f t="shared" si="3"/>
        <v>169389</v>
      </c>
      <c r="F16" s="179"/>
      <c r="G16" s="180"/>
      <c r="H16" s="181"/>
      <c r="I16" s="181"/>
      <c r="J16" s="165"/>
    </row>
    <row r="17" ht="20.25" customHeight="1" spans="1:10">
      <c r="A17" s="177" t="s">
        <v>33</v>
      </c>
      <c r="B17" s="178">
        <v>278733</v>
      </c>
      <c r="C17" s="178">
        <v>338429</v>
      </c>
      <c r="D17" s="178">
        <v>55000</v>
      </c>
      <c r="E17" s="178">
        <f t="shared" ref="E17:E18" si="4">C17+D17</f>
        <v>393429</v>
      </c>
      <c r="F17" s="179"/>
      <c r="G17" s="180"/>
      <c r="H17" s="181"/>
      <c r="I17" s="181"/>
      <c r="J17" s="165"/>
    </row>
    <row r="18" ht="20.25" customHeight="1" spans="1:10">
      <c r="A18" s="177" t="s">
        <v>34</v>
      </c>
      <c r="B18" s="178">
        <v>178054</v>
      </c>
      <c r="C18" s="178">
        <v>112119</v>
      </c>
      <c r="D18" s="178">
        <v>108000</v>
      </c>
      <c r="E18" s="178">
        <f t="shared" si="4"/>
        <v>220119</v>
      </c>
      <c r="F18" s="179"/>
      <c r="G18" s="180"/>
      <c r="H18" s="181"/>
      <c r="I18" s="181"/>
      <c r="J18" s="165"/>
    </row>
    <row r="19" ht="20.25" customHeight="1" spans="1:10">
      <c r="A19" s="182" t="s">
        <v>35</v>
      </c>
      <c r="B19" s="183">
        <f>B5+B6+B10+B11+B13+B14+B12+B15</f>
        <v>4095291</v>
      </c>
      <c r="C19" s="183">
        <f>C5+C6+C10+C11+C13+C14+C12+C15</f>
        <v>3918998</v>
      </c>
      <c r="D19" s="183">
        <f>D5+D6+D10+D11+D13+D14+D12+D15</f>
        <v>278760</v>
      </c>
      <c r="E19" s="183">
        <f t="shared" ref="E19" si="5">E5+E6+E10+E11+E13+E14+E12+E15</f>
        <v>4197758</v>
      </c>
      <c r="F19" s="184" t="s">
        <v>36</v>
      </c>
      <c r="G19" s="185">
        <f>G5+G12+G13</f>
        <v>4095291</v>
      </c>
      <c r="H19" s="185">
        <f>H5+H12</f>
        <v>3918998</v>
      </c>
      <c r="I19" s="185">
        <f>I5+I12</f>
        <v>278760</v>
      </c>
      <c r="J19" s="185">
        <f t="shared" si="0"/>
        <v>4197758</v>
      </c>
    </row>
    <row r="20" ht="60" hidden="1" customHeight="1" spans="1:9">
      <c r="A20" s="186" t="s">
        <v>37</v>
      </c>
      <c r="B20" s="186"/>
      <c r="C20" s="186"/>
      <c r="D20" s="186"/>
      <c r="E20" s="186"/>
      <c r="F20" s="186"/>
      <c r="G20" s="186"/>
      <c r="H20" s="186"/>
      <c r="I20" s="195"/>
    </row>
    <row r="21" hidden="1" spans="1:9">
      <c r="A21" s="187" t="s">
        <v>38</v>
      </c>
      <c r="B21" s="187"/>
      <c r="C21" s="187"/>
      <c r="D21" s="187"/>
      <c r="E21" s="187"/>
      <c r="F21" s="187"/>
      <c r="G21" s="187"/>
      <c r="H21" s="187"/>
      <c r="I21" s="187"/>
    </row>
    <row r="22" hidden="1" spans="1:9">
      <c r="A22" s="188" t="s">
        <v>39</v>
      </c>
      <c r="B22" s="188"/>
      <c r="C22" s="189"/>
      <c r="D22" s="189"/>
      <c r="E22" s="189"/>
      <c r="F22" s="188"/>
      <c r="G22" s="188"/>
      <c r="H22" s="188"/>
      <c r="I22" s="188"/>
    </row>
    <row r="23" hidden="1" spans="5:6">
      <c r="E23" s="159">
        <f>I19-D19</f>
        <v>0</v>
      </c>
      <c r="F23" s="159">
        <f>D16+E23</f>
        <v>29739</v>
      </c>
    </row>
    <row r="24" ht="15.45" hidden="1" spans="1:6">
      <c r="A24" s="190" t="s">
        <v>40</v>
      </c>
      <c r="B24" s="190"/>
      <c r="C24" s="190"/>
      <c r="E24" s="159">
        <v>43000</v>
      </c>
      <c r="F24" s="159" t="s">
        <v>41</v>
      </c>
    </row>
    <row r="25" ht="15.45" hidden="1" spans="5:9">
      <c r="E25" s="159">
        <v>4553</v>
      </c>
      <c r="F25" s="159" t="s">
        <v>42</v>
      </c>
      <c r="I25" s="159">
        <f>121192+I11</f>
        <v>125392</v>
      </c>
    </row>
    <row r="26" hidden="1" spans="5:9">
      <c r="E26" s="159">
        <f>E24+E25</f>
        <v>47553</v>
      </c>
      <c r="I26" s="159">
        <f>I25-I8-I11</f>
        <v>71192</v>
      </c>
    </row>
    <row r="27" hidden="1"/>
    <row r="28" hidden="1"/>
    <row r="29" hidden="1"/>
    <row r="30" hidden="1" spans="7:8">
      <c r="G30" s="159">
        <v>2019</v>
      </c>
      <c r="H30" s="159">
        <v>2018</v>
      </c>
    </row>
    <row r="31" hidden="1" spans="6:8">
      <c r="F31" s="42" t="s">
        <v>43</v>
      </c>
      <c r="G31" s="159">
        <f>E5+E6+E11+E15+E14-J7</f>
        <v>2102007</v>
      </c>
      <c r="H31" s="159">
        <f>B5+B6+B11+B14+B15+-G7</f>
        <v>2022258</v>
      </c>
    </row>
    <row r="32" hidden="1" spans="7:8">
      <c r="G32" s="159">
        <f>G31+E10-J8</f>
        <v>2799596</v>
      </c>
      <c r="H32" s="159">
        <f>H31+B10-G8</f>
        <v>2823369</v>
      </c>
    </row>
    <row r="33" hidden="1"/>
    <row r="34" hidden="1"/>
    <row r="35" hidden="1"/>
    <row r="36" hidden="1" spans="2:4">
      <c r="B36" s="159" t="s">
        <v>44</v>
      </c>
      <c r="C36" s="159">
        <v>559850</v>
      </c>
      <c r="D36" s="159">
        <v>620841</v>
      </c>
    </row>
    <row r="37" hidden="1" spans="2:5">
      <c r="B37" s="159" t="s">
        <v>45</v>
      </c>
      <c r="C37" s="159">
        <v>98000</v>
      </c>
      <c r="D37" s="159">
        <v>164028</v>
      </c>
      <c r="E37" s="159">
        <f>B17</f>
        <v>278733</v>
      </c>
    </row>
    <row r="38" hidden="1" spans="2:5">
      <c r="B38" s="159" t="s">
        <v>46</v>
      </c>
      <c r="C38" s="159">
        <v>352222</v>
      </c>
      <c r="D38" s="159">
        <v>278733</v>
      </c>
      <c r="E38" s="159">
        <f>E37-D38</f>
        <v>0</v>
      </c>
    </row>
    <row r="39" hidden="1" spans="2:4">
      <c r="B39" s="159" t="s">
        <v>47</v>
      </c>
      <c r="C39" s="159">
        <v>109628</v>
      </c>
      <c r="D39" s="159">
        <v>178080</v>
      </c>
    </row>
    <row r="40" hidden="1"/>
    <row r="42" hidden="1" spans="4:4">
      <c r="D42" s="159">
        <f>I19-D19</f>
        <v>0</v>
      </c>
    </row>
    <row r="43" hidden="1" spans="2:5">
      <c r="B43" s="159">
        <f>B5+B6+B11+B15+B14-G7</f>
        <v>2022258</v>
      </c>
      <c r="C43" s="159">
        <f t="shared" ref="C43:E43" si="6">C5+C6+C11+C15+C14-H7</f>
        <v>1985000</v>
      </c>
      <c r="D43" s="159">
        <f t="shared" si="6"/>
        <v>117007</v>
      </c>
      <c r="E43" s="159">
        <f t="shared" si="6"/>
        <v>2102007</v>
      </c>
    </row>
  </sheetData>
  <mergeCells count="6">
    <mergeCell ref="A1:H1"/>
    <mergeCell ref="A2:J2"/>
    <mergeCell ref="A3:J3"/>
    <mergeCell ref="A20:H20"/>
    <mergeCell ref="A21:H21"/>
    <mergeCell ref="A24:C24"/>
  </mergeCells>
  <printOptions horizontalCentered="1"/>
  <pageMargins left="0.393700787401575" right="0.393700787401575" top="0.78740157480315" bottom="0.590551181102362" header="0.31496062992126" footer="0.31496062992126"/>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E53" sqref="E53"/>
    </sheetView>
  </sheetViews>
  <sheetFormatPr defaultColWidth="9.5045045045045" defaultRowHeight="12.4" outlineLevelCol="3"/>
  <cols>
    <col min="1" max="1" width="4.62162162162162" style="118" customWidth="1"/>
    <col min="2" max="2" width="33.2522522522523" style="118" customWidth="1"/>
    <col min="3" max="3" width="13" style="119" customWidth="1"/>
    <col min="4" max="4" width="82" style="118" customWidth="1"/>
    <col min="5" max="16384" width="9.5045045045045" style="118"/>
  </cols>
  <sheetData>
    <row r="1" ht="15" spans="1:1">
      <c r="A1" s="120" t="s">
        <v>48</v>
      </c>
    </row>
    <row r="2" ht="26.55" spans="1:4">
      <c r="A2" s="121" t="s">
        <v>49</v>
      </c>
      <c r="B2" s="121"/>
      <c r="C2" s="121"/>
      <c r="D2" s="121"/>
    </row>
    <row r="3" ht="23.25" customHeight="1" spans="1:4">
      <c r="A3" s="122"/>
      <c r="B3" s="122"/>
      <c r="C3" s="123" t="s">
        <v>50</v>
      </c>
      <c r="D3" s="123"/>
    </row>
    <row r="4" ht="22.5" customHeight="1" spans="1:4">
      <c r="A4" s="124" t="s">
        <v>51</v>
      </c>
      <c r="B4" s="125"/>
      <c r="C4" s="126" t="s">
        <v>52</v>
      </c>
      <c r="D4" s="127" t="s">
        <v>53</v>
      </c>
    </row>
    <row r="5" s="117" customFormat="1" ht="18" customHeight="1" spans="1:4">
      <c r="A5" s="128" t="s">
        <v>54</v>
      </c>
      <c r="B5" s="129"/>
      <c r="C5" s="130">
        <f>C6+C9+C31</f>
        <v>224559.7949</v>
      </c>
      <c r="D5" s="131"/>
    </row>
    <row r="6" s="117" customFormat="1" ht="21" customHeight="1" spans="1:4">
      <c r="A6" s="128" t="s">
        <v>55</v>
      </c>
      <c r="B6" s="129" t="s">
        <v>56</v>
      </c>
      <c r="C6" s="130">
        <f>C7+C8</f>
        <v>57830</v>
      </c>
      <c r="D6" s="131"/>
    </row>
    <row r="7" s="117" customFormat="1" ht="20.25" customHeight="1" spans="1:4">
      <c r="A7" s="132">
        <v>1</v>
      </c>
      <c r="B7" s="133" t="s">
        <v>57</v>
      </c>
      <c r="C7" s="134">
        <v>19790</v>
      </c>
      <c r="D7" s="135" t="s">
        <v>58</v>
      </c>
    </row>
    <row r="8" s="117" customFormat="1" ht="20.25" customHeight="1" spans="1:4">
      <c r="A8" s="132">
        <v>2</v>
      </c>
      <c r="B8" s="133" t="s">
        <v>59</v>
      </c>
      <c r="C8" s="134">
        <v>38040</v>
      </c>
      <c r="D8" s="135" t="s">
        <v>60</v>
      </c>
    </row>
    <row r="9" s="117" customFormat="1" ht="21.75" customHeight="1" spans="1:4">
      <c r="A9" s="128" t="s">
        <v>61</v>
      </c>
      <c r="B9" s="129" t="s">
        <v>62</v>
      </c>
      <c r="C9" s="130">
        <f>SUM(C10:C30)</f>
        <v>165286.0149</v>
      </c>
      <c r="D9" s="131"/>
    </row>
    <row r="10" s="117" customFormat="1" ht="22.5" customHeight="1" spans="1:4">
      <c r="A10" s="136">
        <v>1</v>
      </c>
      <c r="B10" s="133" t="s">
        <v>63</v>
      </c>
      <c r="C10" s="137">
        <v>60000</v>
      </c>
      <c r="D10" s="135" t="s">
        <v>64</v>
      </c>
    </row>
    <row r="11" s="117" customFormat="1" ht="39.75" customHeight="1" spans="1:4">
      <c r="A11" s="136">
        <v>2</v>
      </c>
      <c r="B11" s="133" t="s">
        <v>65</v>
      </c>
      <c r="C11" s="134">
        <v>53000</v>
      </c>
      <c r="D11" s="138" t="s">
        <v>66</v>
      </c>
    </row>
    <row r="12" s="117" customFormat="1" ht="29.25" customHeight="1" spans="1:4">
      <c r="A12" s="136">
        <v>3</v>
      </c>
      <c r="B12" s="133" t="s">
        <v>67</v>
      </c>
      <c r="C12" s="139">
        <v>38500</v>
      </c>
      <c r="D12" s="135" t="s">
        <v>68</v>
      </c>
    </row>
    <row r="13" s="117" customFormat="1" ht="35.25" customHeight="1" spans="1:4">
      <c r="A13" s="136">
        <v>4</v>
      </c>
      <c r="B13" s="140" t="s">
        <v>69</v>
      </c>
      <c r="C13" s="139">
        <f>21424+7000</f>
        <v>28424</v>
      </c>
      <c r="D13" s="141" t="s">
        <v>70</v>
      </c>
    </row>
    <row r="14" s="117" customFormat="1" ht="36" customHeight="1" spans="1:4">
      <c r="A14" s="136">
        <v>5</v>
      </c>
      <c r="B14" s="142" t="s">
        <v>71</v>
      </c>
      <c r="C14" s="139">
        <v>20000</v>
      </c>
      <c r="D14" s="141" t="s">
        <v>72</v>
      </c>
    </row>
    <row r="15" s="117" customFormat="1" ht="20.25" customHeight="1" spans="1:4">
      <c r="A15" s="136">
        <v>6</v>
      </c>
      <c r="B15" s="142" t="s">
        <v>73</v>
      </c>
      <c r="C15" s="139">
        <v>12050</v>
      </c>
      <c r="D15" s="141" t="s">
        <v>74</v>
      </c>
    </row>
    <row r="16" s="117" customFormat="1" ht="20.25" customHeight="1" spans="1:4">
      <c r="A16" s="136">
        <v>7</v>
      </c>
      <c r="B16" s="133" t="s">
        <v>75</v>
      </c>
      <c r="C16" s="139">
        <v>10440.36</v>
      </c>
      <c r="D16" s="143" t="s">
        <v>76</v>
      </c>
    </row>
    <row r="17" s="117" customFormat="1" ht="20.25" customHeight="1" spans="1:4">
      <c r="A17" s="136">
        <v>8</v>
      </c>
      <c r="B17" s="144" t="s">
        <v>77</v>
      </c>
      <c r="C17" s="139">
        <v>5133</v>
      </c>
      <c r="D17" s="141" t="s">
        <v>78</v>
      </c>
    </row>
    <row r="18" s="117" customFormat="1" ht="20.25" customHeight="1" spans="1:4">
      <c r="A18" s="136">
        <v>9</v>
      </c>
      <c r="B18" s="140" t="s">
        <v>79</v>
      </c>
      <c r="C18" s="139">
        <v>2002.52</v>
      </c>
      <c r="D18" s="135" t="s">
        <v>80</v>
      </c>
    </row>
    <row r="19" s="117" customFormat="1" ht="26.25" customHeight="1" spans="1:4">
      <c r="A19" s="136">
        <v>10</v>
      </c>
      <c r="B19" s="142" t="s">
        <v>81</v>
      </c>
      <c r="C19" s="139">
        <v>1500</v>
      </c>
      <c r="D19" s="141" t="s">
        <v>82</v>
      </c>
    </row>
    <row r="20" s="117" customFormat="1" ht="26.25" customHeight="1" spans="1:4">
      <c r="A20" s="136">
        <v>11</v>
      </c>
      <c r="B20" s="145" t="s">
        <v>83</v>
      </c>
      <c r="C20" s="146">
        <v>-31000</v>
      </c>
      <c r="D20" s="147" t="s">
        <v>84</v>
      </c>
    </row>
    <row r="21" s="117" customFormat="1" ht="33.75" customHeight="1" spans="1:4">
      <c r="A21" s="136">
        <v>12</v>
      </c>
      <c r="B21" s="145" t="s">
        <v>85</v>
      </c>
      <c r="C21" s="146">
        <v>-15000</v>
      </c>
      <c r="D21" s="147" t="s">
        <v>86</v>
      </c>
    </row>
    <row r="22" s="117" customFormat="1" ht="20.25" customHeight="1" spans="1:4">
      <c r="A22" s="136">
        <v>13</v>
      </c>
      <c r="B22" s="148" t="s">
        <v>87</v>
      </c>
      <c r="C22" s="146">
        <v>-4840</v>
      </c>
      <c r="D22" s="141" t="s">
        <v>88</v>
      </c>
    </row>
    <row r="23" s="117" customFormat="1" ht="20.25" customHeight="1" spans="1:4">
      <c r="A23" s="136">
        <v>14</v>
      </c>
      <c r="B23" s="145" t="s">
        <v>89</v>
      </c>
      <c r="C23" s="146">
        <v>-3000</v>
      </c>
      <c r="D23" s="149" t="s">
        <v>90</v>
      </c>
    </row>
    <row r="24" s="117" customFormat="1" ht="20.25" customHeight="1" spans="1:4">
      <c r="A24" s="136">
        <v>15</v>
      </c>
      <c r="B24" s="145" t="s">
        <v>91</v>
      </c>
      <c r="C24" s="146">
        <v>-2000</v>
      </c>
      <c r="D24" s="149" t="s">
        <v>92</v>
      </c>
    </row>
    <row r="25" s="117" customFormat="1" ht="20.25" customHeight="1" spans="1:4">
      <c r="A25" s="136">
        <v>16</v>
      </c>
      <c r="B25" s="145" t="s">
        <v>93</v>
      </c>
      <c r="C25" s="139">
        <f>-1800</f>
        <v>-1800</v>
      </c>
      <c r="D25" s="141" t="s">
        <v>94</v>
      </c>
    </row>
    <row r="26" s="117" customFormat="1" ht="20.25" customHeight="1" spans="1:4">
      <c r="A26" s="136">
        <v>17</v>
      </c>
      <c r="B26" s="145" t="s">
        <v>95</v>
      </c>
      <c r="C26" s="139">
        <v>-1149</v>
      </c>
      <c r="D26" s="141" t="s">
        <v>96</v>
      </c>
    </row>
    <row r="27" s="117" customFormat="1" ht="20.25" customHeight="1" spans="1:4">
      <c r="A27" s="136">
        <v>18</v>
      </c>
      <c r="B27" s="145" t="s">
        <v>97</v>
      </c>
      <c r="C27" s="139">
        <f>-1124.8651</f>
        <v>-1124.8651</v>
      </c>
      <c r="D27" s="141" t="s">
        <v>98</v>
      </c>
    </row>
    <row r="28" s="117" customFormat="1" ht="20.25" customHeight="1" spans="1:4">
      <c r="A28" s="136">
        <v>19</v>
      </c>
      <c r="B28" s="145" t="s">
        <v>99</v>
      </c>
      <c r="C28" s="139">
        <v>-1000</v>
      </c>
      <c r="D28" s="149" t="s">
        <v>92</v>
      </c>
    </row>
    <row r="29" s="117" customFormat="1" ht="20.25" customHeight="1" spans="1:4">
      <c r="A29" s="136">
        <v>20</v>
      </c>
      <c r="B29" s="145" t="s">
        <v>100</v>
      </c>
      <c r="C29" s="139">
        <v>-1000</v>
      </c>
      <c r="D29" s="149" t="s">
        <v>92</v>
      </c>
    </row>
    <row r="30" s="117" customFormat="1" ht="20.25" customHeight="1" spans="1:4">
      <c r="A30" s="136">
        <v>21</v>
      </c>
      <c r="B30" s="142" t="s">
        <v>101</v>
      </c>
      <c r="C30" s="150">
        <f>-2920-930</f>
        <v>-3850</v>
      </c>
      <c r="D30" s="135" t="s">
        <v>102</v>
      </c>
    </row>
    <row r="31" s="117" customFormat="1" ht="20.25" customHeight="1" spans="1:4">
      <c r="A31" s="151" t="s">
        <v>103</v>
      </c>
      <c r="B31" s="152" t="s">
        <v>104</v>
      </c>
      <c r="C31" s="153">
        <f>C32</f>
        <v>1443.78</v>
      </c>
      <c r="D31" s="154"/>
    </row>
    <row r="32" ht="21.75" customHeight="1" spans="1:4">
      <c r="A32" s="155">
        <v>1</v>
      </c>
      <c r="B32" s="156" t="s">
        <v>105</v>
      </c>
      <c r="C32" s="157">
        <v>1443.78</v>
      </c>
      <c r="D32" s="158" t="s">
        <v>106</v>
      </c>
    </row>
  </sheetData>
  <mergeCells count="4">
    <mergeCell ref="A2:D2"/>
    <mergeCell ref="C3:D3"/>
    <mergeCell ref="A4:B4"/>
    <mergeCell ref="A5:B5"/>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K36"/>
  <sheetViews>
    <sheetView workbookViewId="0">
      <selection activeCell="E53" sqref="E53"/>
    </sheetView>
  </sheetViews>
  <sheetFormatPr defaultColWidth="9" defaultRowHeight="15"/>
  <cols>
    <col min="1" max="1" width="25.1261261261261" style="81" customWidth="1"/>
    <col min="2" max="2" width="10.7477477477477" style="81" hidden="1" customWidth="1"/>
    <col min="3" max="3" width="9.74774774774775" style="82" customWidth="1"/>
    <col min="4" max="4" width="8.87387387387387" style="82" customWidth="1"/>
    <col min="5" max="5" width="10.8738738738739" style="82" customWidth="1"/>
    <col min="6" max="6" width="45.1261261261261" style="81" customWidth="1"/>
    <col min="7" max="7" width="10.7477477477477" style="81" hidden="1" customWidth="1"/>
    <col min="8" max="8" width="10.7477477477477" style="81" customWidth="1"/>
    <col min="9" max="9" width="8.74774774774775" style="81" customWidth="1"/>
    <col min="10" max="10" width="10.6216216216216" style="82" customWidth="1"/>
    <col min="11" max="12" width="9" style="81" customWidth="1"/>
    <col min="13" max="16384" width="9" style="81"/>
  </cols>
  <sheetData>
    <row r="1" ht="15.6" customHeight="1" spans="1:10">
      <c r="A1" s="83" t="s">
        <v>107</v>
      </c>
      <c r="B1" s="83"/>
      <c r="C1" s="83"/>
      <c r="D1" s="83"/>
      <c r="E1" s="83"/>
      <c r="F1" s="83"/>
      <c r="G1" s="83"/>
      <c r="H1" s="83"/>
      <c r="I1" s="83"/>
      <c r="J1" s="83"/>
    </row>
    <row r="2" ht="33.75" customHeight="1" spans="1:10">
      <c r="A2" s="84" t="s">
        <v>108</v>
      </c>
      <c r="B2" s="84"/>
      <c r="C2" s="84"/>
      <c r="D2" s="84"/>
      <c r="E2" s="84"/>
      <c r="F2" s="84"/>
      <c r="G2" s="84"/>
      <c r="H2" s="84"/>
      <c r="I2" s="84"/>
      <c r="J2" s="84"/>
    </row>
    <row r="3" customHeight="1" spans="1:10">
      <c r="A3" s="85" t="s">
        <v>109</v>
      </c>
      <c r="B3" s="85"/>
      <c r="C3" s="86"/>
      <c r="D3" s="86"/>
      <c r="E3" s="86"/>
      <c r="F3" s="86"/>
      <c r="G3" s="86"/>
      <c r="H3" s="86"/>
      <c r="I3" s="86"/>
      <c r="J3" s="86"/>
    </row>
    <row r="4" ht="35.25" customHeight="1" spans="1:11">
      <c r="A4" s="87" t="s">
        <v>110</v>
      </c>
      <c r="B4" s="47" t="s">
        <v>4</v>
      </c>
      <c r="C4" s="48" t="s">
        <v>5</v>
      </c>
      <c r="D4" s="48" t="s">
        <v>6</v>
      </c>
      <c r="E4" s="48" t="s">
        <v>111</v>
      </c>
      <c r="F4" s="88" t="s">
        <v>112</v>
      </c>
      <c r="G4" s="47" t="s">
        <v>4</v>
      </c>
      <c r="H4" s="48" t="s">
        <v>5</v>
      </c>
      <c r="I4" s="48" t="s">
        <v>6</v>
      </c>
      <c r="J4" s="74" t="s">
        <v>11</v>
      </c>
      <c r="K4" s="111"/>
    </row>
    <row r="5" ht="21" customHeight="1" spans="1:10">
      <c r="A5" s="89" t="s">
        <v>113</v>
      </c>
      <c r="B5" s="90">
        <f>SUM(B6:B12)</f>
        <v>2019733</v>
      </c>
      <c r="C5" s="90">
        <f t="shared" ref="C5:E5" si="0">SUM(C6:C12)</f>
        <v>1722900</v>
      </c>
      <c r="D5" s="90">
        <f t="shared" si="0"/>
        <v>24500</v>
      </c>
      <c r="E5" s="90">
        <f t="shared" si="0"/>
        <v>1747400</v>
      </c>
      <c r="F5" s="91" t="s">
        <v>114</v>
      </c>
      <c r="G5" s="92">
        <f>G6+G15+G16+G17</f>
        <v>2064666</v>
      </c>
      <c r="H5" s="92">
        <f>H6+H15+H16+H17</f>
        <v>2155037.1</v>
      </c>
      <c r="I5" s="92">
        <f>I6+I15+I16+I17</f>
        <v>-157158</v>
      </c>
      <c r="J5" s="92">
        <f>J6+J15+J16+J17</f>
        <v>1997879.1</v>
      </c>
    </row>
    <row r="6" ht="21" customHeight="1" spans="1:10">
      <c r="A6" s="89" t="s">
        <v>115</v>
      </c>
      <c r="B6" s="93">
        <v>1649131</v>
      </c>
      <c r="C6" s="90">
        <v>1412000</v>
      </c>
      <c r="D6" s="90"/>
      <c r="E6" s="94">
        <f>C6+D6</f>
        <v>1412000</v>
      </c>
      <c r="F6" s="95" t="s">
        <v>116</v>
      </c>
      <c r="G6" s="96">
        <f>SUM(G7:G14)</f>
        <v>1806000</v>
      </c>
      <c r="H6" s="96">
        <f>SUM(H7:H14)</f>
        <v>1890818.1</v>
      </c>
      <c r="I6" s="96">
        <f>SUM(I7:I14)</f>
        <v>-265158</v>
      </c>
      <c r="J6" s="96">
        <f>SUM(J7:J14)</f>
        <v>1625660.1</v>
      </c>
    </row>
    <row r="7" ht="21" customHeight="1" spans="1:10">
      <c r="A7" s="89" t="s">
        <v>117</v>
      </c>
      <c r="B7" s="93">
        <v>237302</v>
      </c>
      <c r="C7" s="90">
        <v>230000</v>
      </c>
      <c r="D7" s="90"/>
      <c r="E7" s="94">
        <f t="shared" ref="E7:E16" si="1">C7+D7</f>
        <v>230000</v>
      </c>
      <c r="F7" s="95" t="s">
        <v>118</v>
      </c>
      <c r="G7" s="96">
        <v>1529377</v>
      </c>
      <c r="H7" s="96">
        <v>1584216</v>
      </c>
      <c r="I7" s="96">
        <v>-315823</v>
      </c>
      <c r="J7" s="96">
        <f t="shared" ref="J7:J12" si="2">H7+I7</f>
        <v>1268393</v>
      </c>
    </row>
    <row r="8" ht="21" customHeight="1" spans="1:10">
      <c r="A8" s="89" t="s">
        <v>119</v>
      </c>
      <c r="B8" s="93">
        <v>8330</v>
      </c>
      <c r="C8" s="90">
        <v>8000</v>
      </c>
      <c r="D8" s="90"/>
      <c r="E8" s="94">
        <f t="shared" si="1"/>
        <v>8000</v>
      </c>
      <c r="F8" s="95" t="s">
        <v>120</v>
      </c>
      <c r="G8" s="96">
        <v>173736</v>
      </c>
      <c r="H8" s="96">
        <v>180000</v>
      </c>
      <c r="I8" s="96">
        <v>49052</v>
      </c>
      <c r="J8" s="96">
        <f t="shared" si="2"/>
        <v>229052</v>
      </c>
    </row>
    <row r="9" ht="21" customHeight="1" spans="1:10">
      <c r="A9" s="89" t="s">
        <v>121</v>
      </c>
      <c r="B9" s="93">
        <v>74313</v>
      </c>
      <c r="C9" s="90">
        <v>23500</v>
      </c>
      <c r="D9" s="90">
        <v>16000</v>
      </c>
      <c r="E9" s="94">
        <f t="shared" si="1"/>
        <v>39500</v>
      </c>
      <c r="F9" s="95" t="s">
        <v>122</v>
      </c>
      <c r="G9" s="96">
        <v>16899</v>
      </c>
      <c r="H9" s="96">
        <v>23500</v>
      </c>
      <c r="I9" s="96">
        <v>-6500</v>
      </c>
      <c r="J9" s="96">
        <f t="shared" si="2"/>
        <v>17000</v>
      </c>
    </row>
    <row r="10" ht="21" customHeight="1" spans="1:10">
      <c r="A10" s="89" t="s">
        <v>123</v>
      </c>
      <c r="B10" s="93">
        <v>48001</v>
      </c>
      <c r="C10" s="90">
        <v>48000</v>
      </c>
      <c r="D10" s="90">
        <v>8500</v>
      </c>
      <c r="E10" s="94">
        <f t="shared" si="1"/>
        <v>56500</v>
      </c>
      <c r="F10" s="95" t="s">
        <v>124</v>
      </c>
      <c r="G10" s="96">
        <v>47994</v>
      </c>
      <c r="H10" s="96">
        <v>48000</v>
      </c>
      <c r="I10" s="96">
        <v>8500</v>
      </c>
      <c r="J10" s="96">
        <f t="shared" si="2"/>
        <v>56500</v>
      </c>
    </row>
    <row r="11" ht="21" customHeight="1" spans="1:10">
      <c r="A11" s="89" t="s">
        <v>125</v>
      </c>
      <c r="B11" s="93">
        <v>2039</v>
      </c>
      <c r="C11" s="90">
        <v>1400</v>
      </c>
      <c r="D11" s="90"/>
      <c r="E11" s="94">
        <f t="shared" si="1"/>
        <v>1400</v>
      </c>
      <c r="F11" s="95" t="s">
        <v>126</v>
      </c>
      <c r="G11" s="96">
        <v>20672</v>
      </c>
      <c r="H11" s="96">
        <f>9700+8247.1+10000</f>
        <v>27947.1</v>
      </c>
      <c r="I11" s="96">
        <v>-387</v>
      </c>
      <c r="J11" s="96">
        <f t="shared" si="2"/>
        <v>27560.1</v>
      </c>
    </row>
    <row r="12" ht="21" customHeight="1" spans="1:10">
      <c r="A12" s="89" t="s">
        <v>127</v>
      </c>
      <c r="B12" s="93">
        <v>617</v>
      </c>
      <c r="C12" s="90"/>
      <c r="D12" s="90"/>
      <c r="E12" s="94"/>
      <c r="F12" s="95" t="s">
        <v>128</v>
      </c>
      <c r="G12" s="96">
        <v>4275</v>
      </c>
      <c r="H12" s="96">
        <f>2090+3700</f>
        <v>5790</v>
      </c>
      <c r="I12" s="96"/>
      <c r="J12" s="96">
        <f t="shared" si="2"/>
        <v>5790</v>
      </c>
    </row>
    <row r="13" ht="21" customHeight="1" spans="1:10">
      <c r="A13" s="89" t="s">
        <v>129</v>
      </c>
      <c r="B13" s="93">
        <v>48699</v>
      </c>
      <c r="C13" s="90">
        <f>C14+C15+C16</f>
        <v>59055.2</v>
      </c>
      <c r="D13" s="90">
        <f>D14+D15+D16</f>
        <v>414</v>
      </c>
      <c r="E13" s="94">
        <f t="shared" si="1"/>
        <v>59469.2</v>
      </c>
      <c r="F13" s="95" t="s">
        <v>130</v>
      </c>
      <c r="G13" s="96">
        <v>1576</v>
      </c>
      <c r="H13" s="96">
        <v>1365</v>
      </c>
      <c r="I13" s="96"/>
      <c r="J13" s="96">
        <f t="shared" ref="J13:J17" si="3">H13+I13</f>
        <v>1365</v>
      </c>
    </row>
    <row r="14" ht="21" customHeight="1" spans="1:10">
      <c r="A14" s="97" t="s">
        <v>131</v>
      </c>
      <c r="B14" s="98">
        <f>33939-6354</f>
        <v>27585</v>
      </c>
      <c r="C14" s="90">
        <f>10898.8+11216.4+10000</f>
        <v>32115.2</v>
      </c>
      <c r="D14" s="90"/>
      <c r="E14" s="94">
        <f t="shared" si="1"/>
        <v>32115.2</v>
      </c>
      <c r="F14" s="95" t="s">
        <v>132</v>
      </c>
      <c r="G14" s="96">
        <f>13047-1576</f>
        <v>11471</v>
      </c>
      <c r="H14" s="96">
        <v>20000</v>
      </c>
      <c r="I14" s="96"/>
      <c r="J14" s="96">
        <f t="shared" si="3"/>
        <v>20000</v>
      </c>
    </row>
    <row r="15" ht="21" customHeight="1" spans="1:10">
      <c r="A15" s="97" t="s">
        <v>133</v>
      </c>
      <c r="B15" s="98">
        <f>8813-1049</f>
        <v>7764</v>
      </c>
      <c r="C15" s="90">
        <f>2090+4850</f>
        <v>6940</v>
      </c>
      <c r="D15" s="90">
        <v>414</v>
      </c>
      <c r="E15" s="94">
        <f t="shared" si="1"/>
        <v>7354</v>
      </c>
      <c r="F15" s="95" t="s">
        <v>134</v>
      </c>
      <c r="G15" s="96">
        <v>170926</v>
      </c>
      <c r="H15" s="96">
        <v>100000</v>
      </c>
      <c r="I15" s="96">
        <f>8000+100000</f>
        <v>108000</v>
      </c>
      <c r="J15" s="96">
        <f t="shared" si="3"/>
        <v>208000</v>
      </c>
    </row>
    <row r="16" ht="21" customHeight="1" spans="1:10">
      <c r="A16" s="89" t="s">
        <v>135</v>
      </c>
      <c r="B16" s="98">
        <f>10430+2267+386-376+633+10</f>
        <v>13350</v>
      </c>
      <c r="C16" s="90">
        <v>20000</v>
      </c>
      <c r="D16" s="90"/>
      <c r="E16" s="94">
        <f t="shared" si="1"/>
        <v>20000</v>
      </c>
      <c r="F16" s="99" t="s">
        <v>136</v>
      </c>
      <c r="G16" s="100">
        <v>54120</v>
      </c>
      <c r="H16" s="96">
        <v>130000</v>
      </c>
      <c r="I16" s="96">
        <v>6700</v>
      </c>
      <c r="J16" s="96">
        <f t="shared" si="3"/>
        <v>136700</v>
      </c>
    </row>
    <row r="17" ht="21" customHeight="1" spans="1:10">
      <c r="A17" s="101" t="s">
        <v>137</v>
      </c>
      <c r="B17" s="102">
        <v>311807</v>
      </c>
      <c r="C17" s="90">
        <v>539663.78</v>
      </c>
      <c r="D17" s="90">
        <v>29</v>
      </c>
      <c r="E17" s="94">
        <f t="shared" ref="E17:E18" si="4">C17+D17</f>
        <v>539692.78</v>
      </c>
      <c r="F17" s="95" t="s">
        <v>138</v>
      </c>
      <c r="G17" s="96">
        <v>33620</v>
      </c>
      <c r="H17" s="96">
        <v>34219</v>
      </c>
      <c r="I17" s="96">
        <v>-6700</v>
      </c>
      <c r="J17" s="96">
        <f t="shared" si="3"/>
        <v>27519</v>
      </c>
    </row>
    <row r="18" ht="21" customHeight="1" spans="1:10">
      <c r="A18" s="101" t="s">
        <v>139</v>
      </c>
      <c r="B18" s="102">
        <v>54120</v>
      </c>
      <c r="C18" s="90">
        <v>130000</v>
      </c>
      <c r="D18" s="90">
        <v>6700</v>
      </c>
      <c r="E18" s="94">
        <f t="shared" si="4"/>
        <v>136700</v>
      </c>
      <c r="F18" s="95"/>
      <c r="G18" s="95"/>
      <c r="H18" s="95"/>
      <c r="I18" s="95"/>
      <c r="J18" s="112"/>
    </row>
    <row r="19" ht="21" customHeight="1" spans="1:10">
      <c r="A19" s="101" t="s">
        <v>140</v>
      </c>
      <c r="B19" s="102">
        <v>170000</v>
      </c>
      <c r="C19" s="90">
        <v>170000</v>
      </c>
      <c r="D19" s="90">
        <v>-170000</v>
      </c>
      <c r="E19" s="94"/>
      <c r="F19" s="91" t="s">
        <v>141</v>
      </c>
      <c r="G19" s="92">
        <v>539693</v>
      </c>
      <c r="H19" s="96">
        <f>C20-H5</f>
        <v>466581.88</v>
      </c>
      <c r="I19" s="96">
        <f>D20-I5</f>
        <v>18801</v>
      </c>
      <c r="J19" s="96">
        <f>H19+I19</f>
        <v>485382.88</v>
      </c>
    </row>
    <row r="20" ht="21" customHeight="1" spans="1:10">
      <c r="A20" s="103" t="s">
        <v>142</v>
      </c>
      <c r="B20" s="104">
        <f>B5+B13+B17+B18+B19</f>
        <v>2604359</v>
      </c>
      <c r="C20" s="104">
        <f>C5+C13+C17+C18+C19</f>
        <v>2621618.98</v>
      </c>
      <c r="D20" s="104">
        <f>D5+D13+D17+D18+D19</f>
        <v>-138357</v>
      </c>
      <c r="E20" s="104">
        <f t="shared" ref="E20" si="5">E5+E13+E17+E18+E19</f>
        <v>2483261.98</v>
      </c>
      <c r="F20" s="104" t="s">
        <v>143</v>
      </c>
      <c r="G20" s="105">
        <f>G19+G5</f>
        <v>2604359</v>
      </c>
      <c r="H20" s="105">
        <f>H19+H5</f>
        <v>2621618.98</v>
      </c>
      <c r="I20" s="105">
        <f>I19+I5</f>
        <v>-138357</v>
      </c>
      <c r="J20" s="105">
        <f t="shared" ref="J20" si="6">J19+J5</f>
        <v>2483261.98</v>
      </c>
    </row>
    <row r="22" hidden="1" spans="3:10">
      <c r="C22" s="82">
        <f>C5/E5</f>
        <v>0.985979169051162</v>
      </c>
      <c r="H22" s="106"/>
      <c r="I22" s="106"/>
      <c r="J22" s="107"/>
    </row>
    <row r="23" hidden="1" spans="3:11">
      <c r="C23" s="107">
        <f>C5-E5</f>
        <v>-24500</v>
      </c>
      <c r="D23" s="107"/>
      <c r="H23" s="108">
        <f>H9+H10+H11+H12+H13-1365-1012-H12</f>
        <v>98435.1</v>
      </c>
      <c r="I23" s="113"/>
      <c r="J23" s="82">
        <v>5790</v>
      </c>
      <c r="K23" s="114" t="s">
        <v>144</v>
      </c>
    </row>
    <row r="24" hidden="1" spans="3:10">
      <c r="C24" s="82">
        <f>C23/E5</f>
        <v>-0.0140208309488383</v>
      </c>
      <c r="H24" s="108">
        <v>88435.47</v>
      </c>
      <c r="I24" s="113"/>
      <c r="J24" s="82">
        <v>1365</v>
      </c>
    </row>
    <row r="25" hidden="1" spans="8:10">
      <c r="H25" s="109"/>
      <c r="I25" s="115"/>
      <c r="J25" s="82">
        <v>1012</v>
      </c>
    </row>
    <row r="26" hidden="1" spans="8:10">
      <c r="H26" s="110">
        <v>46988.37</v>
      </c>
      <c r="I26" s="116"/>
      <c r="J26" s="82">
        <f>SUM(J23:J25)</f>
        <v>8167</v>
      </c>
    </row>
    <row r="27" hidden="1" spans="8:8">
      <c r="H27" s="81">
        <v>48000</v>
      </c>
    </row>
    <row r="28" hidden="1" spans="8:8">
      <c r="H28" s="81">
        <f>H27-H26</f>
        <v>1011.63</v>
      </c>
    </row>
    <row r="29" hidden="1"/>
    <row r="30" hidden="1"/>
    <row r="31" hidden="1" spans="5:8">
      <c r="E31" s="107"/>
      <c r="G31" s="81">
        <v>2019</v>
      </c>
      <c r="H31" s="81">
        <v>2018</v>
      </c>
    </row>
    <row r="32" hidden="1" spans="6:8">
      <c r="F32" s="81" t="s">
        <v>145</v>
      </c>
      <c r="G32" s="106">
        <f>E5+E13+E17-J15</f>
        <v>2138561.98</v>
      </c>
      <c r="H32" s="106">
        <f>B5+B13+B17-G15</f>
        <v>2209313</v>
      </c>
    </row>
    <row r="33" hidden="1"/>
    <row r="34" hidden="1" spans="2:5">
      <c r="B34" s="106">
        <f>B5+B13+B17-G15</f>
        <v>2209313</v>
      </c>
      <c r="C34" s="106">
        <f t="shared" ref="C34:E34" si="7">C5+C13+C17-H15</f>
        <v>2221618.98</v>
      </c>
      <c r="D34" s="106">
        <f t="shared" si="7"/>
        <v>-83057</v>
      </c>
      <c r="E34" s="106">
        <f t="shared" si="7"/>
        <v>2138561.98</v>
      </c>
    </row>
    <row r="35" hidden="1"/>
    <row r="36" hidden="1" spans="9:9">
      <c r="I36" s="106">
        <f>D20-I5</f>
        <v>18801</v>
      </c>
    </row>
  </sheetData>
  <mergeCells count="3">
    <mergeCell ref="A1:J1"/>
    <mergeCell ref="A2:J2"/>
    <mergeCell ref="A3:J3"/>
  </mergeCells>
  <printOptions horizontalCentered="1"/>
  <pageMargins left="0.393700787401575" right="0.393700787401575" top="0.78740157480315" bottom="0.78740157480315" header="0.511811023622047" footer="0.511811023622047"/>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selection activeCell="E53" sqref="E53"/>
    </sheetView>
  </sheetViews>
  <sheetFormatPr defaultColWidth="9.5045045045045" defaultRowHeight="15"/>
  <cols>
    <col min="1" max="1" width="33.7477477477477" style="42" customWidth="1"/>
    <col min="2" max="2" width="10" style="42" hidden="1" customWidth="1"/>
    <col min="3" max="3" width="12.2522522522523" style="42" customWidth="1"/>
    <col min="4" max="4" width="11.8738738738739" style="42" customWidth="1"/>
    <col min="5" max="5" width="13" style="42" customWidth="1"/>
    <col min="6" max="6" width="33.5045045045045" style="42" customWidth="1"/>
    <col min="7" max="7" width="9.62162162162162" style="42" hidden="1" customWidth="1"/>
    <col min="8" max="8" width="11.8738738738739" style="42" customWidth="1"/>
    <col min="9" max="9" width="10.8738738738739" style="42" customWidth="1"/>
    <col min="10" max="10" width="12.2522522522523" style="42" customWidth="1"/>
    <col min="11" max="11" width="10.1261261261261" style="42" customWidth="1"/>
    <col min="12" max="16384" width="9.5045045045045" style="42"/>
  </cols>
  <sheetData>
    <row r="1" ht="18" customHeight="1" spans="1:10">
      <c r="A1" s="43" t="s">
        <v>146</v>
      </c>
      <c r="B1" s="43"/>
      <c r="C1" s="43"/>
      <c r="D1" s="43"/>
      <c r="E1" s="43"/>
      <c r="F1" s="44"/>
      <c r="G1" s="44"/>
      <c r="H1" s="44"/>
      <c r="I1" s="44"/>
      <c r="J1" s="44"/>
    </row>
    <row r="2" ht="27" customHeight="1" spans="1:10">
      <c r="A2" s="45" t="s">
        <v>147</v>
      </c>
      <c r="B2" s="45"/>
      <c r="C2" s="45"/>
      <c r="D2" s="45"/>
      <c r="E2" s="45"/>
      <c r="F2" s="45"/>
      <c r="G2" s="45"/>
      <c r="H2" s="45"/>
      <c r="I2" s="45"/>
      <c r="J2" s="45"/>
    </row>
    <row r="3" ht="18" customHeight="1" spans="1:10">
      <c r="A3" s="46"/>
      <c r="B3" s="46"/>
      <c r="C3" s="46"/>
      <c r="D3" s="46"/>
      <c r="E3" s="46"/>
      <c r="F3" s="46"/>
      <c r="G3" s="46"/>
      <c r="H3" s="46"/>
      <c r="I3" s="73" t="s">
        <v>148</v>
      </c>
      <c r="J3" s="73"/>
    </row>
    <row r="4" ht="32.25" customHeight="1" spans="1:11">
      <c r="A4" s="47" t="s">
        <v>3</v>
      </c>
      <c r="B4" s="47" t="s">
        <v>149</v>
      </c>
      <c r="C4" s="48" t="s">
        <v>5</v>
      </c>
      <c r="D4" s="48" t="s">
        <v>6</v>
      </c>
      <c r="E4" s="48" t="s">
        <v>150</v>
      </c>
      <c r="F4" s="48" t="s">
        <v>8</v>
      </c>
      <c r="G4" s="47" t="s">
        <v>149</v>
      </c>
      <c r="H4" s="48" t="s">
        <v>5</v>
      </c>
      <c r="I4" s="48" t="s">
        <v>6</v>
      </c>
      <c r="J4" s="74" t="s">
        <v>150</v>
      </c>
      <c r="K4" s="75"/>
    </row>
    <row r="5" ht="21" customHeight="1" spans="1:12">
      <c r="A5" s="49" t="s">
        <v>151</v>
      </c>
      <c r="B5" s="50">
        <f>SUM(B6:B13)</f>
        <v>4433212</v>
      </c>
      <c r="C5" s="50">
        <f>SUM(C6:C13)</f>
        <v>4634544</v>
      </c>
      <c r="D5" s="51">
        <f>SUM(D6:D13)</f>
        <v>-74005</v>
      </c>
      <c r="E5" s="50">
        <f>SUM(E6:E13)</f>
        <v>4560539</v>
      </c>
      <c r="F5" s="52" t="s">
        <v>152</v>
      </c>
      <c r="G5" s="53">
        <f>SUM(G6:G13)</f>
        <v>4086490</v>
      </c>
      <c r="H5" s="53">
        <f>SUM(H6:H13)</f>
        <v>4439810</v>
      </c>
      <c r="I5" s="76">
        <f>SUM(I6:I13)</f>
        <v>89378</v>
      </c>
      <c r="J5" s="53">
        <f>SUM(J6:J13)</f>
        <v>4529188</v>
      </c>
      <c r="K5" s="77"/>
      <c r="L5" s="71"/>
    </row>
    <row r="6" ht="21" customHeight="1" spans="1:12">
      <c r="A6" s="54" t="s">
        <v>153</v>
      </c>
      <c r="B6" s="55">
        <v>2186584</v>
      </c>
      <c r="C6" s="55">
        <v>2604337</v>
      </c>
      <c r="D6" s="56">
        <v>-74005</v>
      </c>
      <c r="E6" s="55">
        <f>C6+D6</f>
        <v>2530332</v>
      </c>
      <c r="F6" s="57" t="s">
        <v>153</v>
      </c>
      <c r="G6" s="55">
        <v>1890016</v>
      </c>
      <c r="H6" s="58">
        <v>2394492</v>
      </c>
      <c r="I6" s="78">
        <v>-14608</v>
      </c>
      <c r="J6" s="58">
        <f>H6+I6</f>
        <v>2379884</v>
      </c>
      <c r="K6" s="77"/>
      <c r="L6" s="71"/>
    </row>
    <row r="7" ht="21" customHeight="1" spans="1:12">
      <c r="A7" s="54" t="s">
        <v>154</v>
      </c>
      <c r="B7" s="55">
        <v>784597</v>
      </c>
      <c r="C7" s="55">
        <v>427536</v>
      </c>
      <c r="D7" s="56"/>
      <c r="E7" s="55">
        <f t="shared" ref="E7:E13" si="0">C7+D7</f>
        <v>427536</v>
      </c>
      <c r="F7" s="57" t="s">
        <v>154</v>
      </c>
      <c r="G7" s="59">
        <v>835081</v>
      </c>
      <c r="H7" s="58">
        <v>427536</v>
      </c>
      <c r="I7" s="78"/>
      <c r="J7" s="58">
        <f t="shared" ref="J7:J13" si="1">H7+I7</f>
        <v>427536</v>
      </c>
      <c r="K7" s="77"/>
      <c r="L7" s="71"/>
    </row>
    <row r="8" ht="21" customHeight="1" spans="1:12">
      <c r="A8" s="54" t="s">
        <v>155</v>
      </c>
      <c r="B8" s="59">
        <v>234717</v>
      </c>
      <c r="C8" s="55">
        <v>261364</v>
      </c>
      <c r="D8" s="56"/>
      <c r="E8" s="55">
        <f t="shared" si="0"/>
        <v>261364</v>
      </c>
      <c r="F8" s="57" t="s">
        <v>155</v>
      </c>
      <c r="G8" s="59">
        <v>231221</v>
      </c>
      <c r="H8" s="58">
        <v>259196</v>
      </c>
      <c r="I8" s="78"/>
      <c r="J8" s="58">
        <f t="shared" si="1"/>
        <v>259196</v>
      </c>
      <c r="K8" s="77"/>
      <c r="L8" s="71"/>
    </row>
    <row r="9" ht="21" customHeight="1" spans="1:12">
      <c r="A9" s="54" t="s">
        <v>156</v>
      </c>
      <c r="B9" s="55">
        <v>886294</v>
      </c>
      <c r="C9" s="55">
        <v>973048</v>
      </c>
      <c r="D9" s="56"/>
      <c r="E9" s="55">
        <f t="shared" si="0"/>
        <v>973048</v>
      </c>
      <c r="F9" s="57" t="s">
        <v>156</v>
      </c>
      <c r="G9" s="59">
        <v>786265</v>
      </c>
      <c r="H9" s="58">
        <v>963773</v>
      </c>
      <c r="I9" s="78"/>
      <c r="J9" s="58">
        <f t="shared" si="1"/>
        <v>963773</v>
      </c>
      <c r="K9" s="77"/>
      <c r="L9" s="71"/>
    </row>
    <row r="10" ht="21" customHeight="1" spans="1:12">
      <c r="A10" s="54" t="s">
        <v>157</v>
      </c>
      <c r="B10" s="55">
        <v>118295</v>
      </c>
      <c r="C10" s="55">
        <v>115738</v>
      </c>
      <c r="D10" s="56"/>
      <c r="E10" s="55">
        <f t="shared" si="0"/>
        <v>115738</v>
      </c>
      <c r="F10" s="57" t="s">
        <v>157</v>
      </c>
      <c r="G10" s="59">
        <v>103874</v>
      </c>
      <c r="H10" s="58">
        <v>114590</v>
      </c>
      <c r="I10" s="78"/>
      <c r="J10" s="58">
        <f t="shared" si="1"/>
        <v>114590</v>
      </c>
      <c r="K10" s="77"/>
      <c r="L10" s="71"/>
    </row>
    <row r="11" ht="21" customHeight="1" spans="1:12">
      <c r="A11" s="54" t="s">
        <v>158</v>
      </c>
      <c r="B11" s="55">
        <v>64163</v>
      </c>
      <c r="C11" s="55">
        <v>62716</v>
      </c>
      <c r="D11" s="56"/>
      <c r="E11" s="55">
        <f t="shared" si="0"/>
        <v>62716</v>
      </c>
      <c r="F11" s="57" t="s">
        <v>158</v>
      </c>
      <c r="G11" s="59">
        <v>67986</v>
      </c>
      <c r="H11" s="58">
        <v>80833</v>
      </c>
      <c r="I11" s="78"/>
      <c r="J11" s="58">
        <f t="shared" si="1"/>
        <v>80833</v>
      </c>
      <c r="K11" s="77"/>
      <c r="L11" s="71"/>
    </row>
    <row r="12" ht="21" customHeight="1" spans="1:12">
      <c r="A12" s="54" t="s">
        <v>159</v>
      </c>
      <c r="B12" s="55">
        <v>85969</v>
      </c>
      <c r="C12" s="55">
        <v>118038</v>
      </c>
      <c r="D12" s="56"/>
      <c r="E12" s="55">
        <f t="shared" si="0"/>
        <v>118038</v>
      </c>
      <c r="F12" s="57" t="s">
        <v>159</v>
      </c>
      <c r="G12" s="59">
        <v>103432</v>
      </c>
      <c r="H12" s="58">
        <v>123439</v>
      </c>
      <c r="I12" s="78">
        <f>14030+89956</f>
        <v>103986</v>
      </c>
      <c r="J12" s="58">
        <f t="shared" si="1"/>
        <v>227425</v>
      </c>
      <c r="K12" s="77"/>
      <c r="L12" s="71"/>
    </row>
    <row r="13" ht="21" customHeight="1" spans="1:12">
      <c r="A13" s="60" t="s">
        <v>160</v>
      </c>
      <c r="B13" s="55">
        <v>72593</v>
      </c>
      <c r="C13" s="61">
        <v>71767</v>
      </c>
      <c r="D13" s="62"/>
      <c r="E13" s="55">
        <f t="shared" si="0"/>
        <v>71767</v>
      </c>
      <c r="F13" s="60" t="s">
        <v>160</v>
      </c>
      <c r="G13" s="55">
        <v>68615</v>
      </c>
      <c r="H13" s="63">
        <v>75951</v>
      </c>
      <c r="I13" s="79"/>
      <c r="J13" s="58">
        <f t="shared" si="1"/>
        <v>75951</v>
      </c>
      <c r="K13" s="77"/>
      <c r="L13" s="71"/>
    </row>
    <row r="14" ht="21" customHeight="1" spans="1:12">
      <c r="A14" s="64" t="s">
        <v>161</v>
      </c>
      <c r="B14" s="50">
        <f>G7-B7+G11-B11+G12-B12</f>
        <v>71770</v>
      </c>
      <c r="C14" s="50">
        <v>27702</v>
      </c>
      <c r="D14" s="51">
        <f>E14-C14</f>
        <v>103986</v>
      </c>
      <c r="E14" s="50">
        <f>J11-E11+J12-E12+J13-E13</f>
        <v>131688</v>
      </c>
      <c r="F14" s="64" t="s">
        <v>162</v>
      </c>
      <c r="G14" s="65">
        <f>B6-G6+B8-G8+B9-G9+B10-G10+B13-G13</f>
        <v>418492</v>
      </c>
      <c r="H14" s="66">
        <v>222436</v>
      </c>
      <c r="I14" s="79">
        <f>J14-H14</f>
        <v>-59397</v>
      </c>
      <c r="J14" s="58">
        <f>E6-J6+E7-J7+E8-J8+E9-J9+E10-J10</f>
        <v>163039</v>
      </c>
      <c r="K14" s="77"/>
      <c r="L14" s="71"/>
    </row>
    <row r="15" ht="21" customHeight="1" spans="1:12">
      <c r="A15" s="67" t="s">
        <v>163</v>
      </c>
      <c r="B15" s="68">
        <f>B5+B14</f>
        <v>4504982</v>
      </c>
      <c r="C15" s="69">
        <f>C5+C14</f>
        <v>4662246</v>
      </c>
      <c r="D15" s="69">
        <f>D5+D14</f>
        <v>29981</v>
      </c>
      <c r="E15" s="69">
        <f>E5+E14</f>
        <v>4692227</v>
      </c>
      <c r="F15" s="67" t="s">
        <v>164</v>
      </c>
      <c r="G15" s="70">
        <f>G5+G14</f>
        <v>4504982</v>
      </c>
      <c r="H15" s="70">
        <f>H5+H14</f>
        <v>4662246</v>
      </c>
      <c r="I15" s="70">
        <f>I5+I14</f>
        <v>29981</v>
      </c>
      <c r="J15" s="80">
        <f>J5+J14</f>
        <v>4692227</v>
      </c>
      <c r="K15" s="77"/>
      <c r="L15" s="71"/>
    </row>
    <row r="16" hidden="1" spans="1:8">
      <c r="A16" s="71">
        <f>C6-H6+C7-H7+C8-H8+C9-H9+C10-H10</f>
        <v>222436</v>
      </c>
      <c r="B16" s="71"/>
      <c r="C16" s="71">
        <f>E6-J6+E7-J7+E8-J8+E9-J9+E10-J10</f>
        <v>163039</v>
      </c>
      <c r="D16" s="71">
        <f>A16-C16</f>
        <v>59397</v>
      </c>
      <c r="E16" s="71">
        <f>H11-C11+H12-C12+H13-C13</f>
        <v>27702</v>
      </c>
      <c r="F16" s="71">
        <f>J11-E11+J12-E12+J13-E13</f>
        <v>131688</v>
      </c>
      <c r="G16" s="71"/>
      <c r="H16" s="71">
        <f>F16-E16</f>
        <v>103986</v>
      </c>
    </row>
    <row r="17" ht="84.75" hidden="1" customHeight="1" spans="1:10">
      <c r="A17" s="72" t="s">
        <v>165</v>
      </c>
      <c r="B17" s="72"/>
      <c r="C17" s="72"/>
      <c r="D17" s="72"/>
      <c r="E17" s="72"/>
      <c r="F17" s="72"/>
      <c r="G17" s="72"/>
      <c r="H17" s="72"/>
      <c r="I17" s="72"/>
      <c r="J17" s="72"/>
    </row>
    <row r="18" ht="47.25" hidden="1" customHeight="1" spans="1:10">
      <c r="A18" s="72" t="s">
        <v>166</v>
      </c>
      <c r="B18" s="72"/>
      <c r="C18" s="72"/>
      <c r="D18" s="72"/>
      <c r="E18" s="72"/>
      <c r="F18" s="72"/>
      <c r="G18" s="72"/>
      <c r="H18" s="72"/>
      <c r="I18" s="72"/>
      <c r="J18" s="72"/>
    </row>
    <row r="19" ht="119.25" hidden="1" customHeight="1" spans="1:10">
      <c r="A19" s="72" t="s">
        <v>167</v>
      </c>
      <c r="B19" s="72"/>
      <c r="C19" s="72"/>
      <c r="D19" s="72"/>
      <c r="E19" s="72"/>
      <c r="F19" s="72"/>
      <c r="G19" s="72"/>
      <c r="H19" s="72"/>
      <c r="I19" s="72"/>
      <c r="J19" s="72"/>
    </row>
    <row r="20" hidden="1" spans="6:7">
      <c r="F20" s="71"/>
      <c r="G20" s="71"/>
    </row>
    <row r="21" hidden="1" spans="3:7">
      <c r="C21" s="42">
        <v>20000</v>
      </c>
      <c r="D21" s="42">
        <v>89956</v>
      </c>
      <c r="E21" s="42">
        <v>-5970</v>
      </c>
      <c r="F21" s="71">
        <v>0</v>
      </c>
      <c r="G21" s="71"/>
    </row>
    <row r="22" spans="6:7">
      <c r="F22" s="71"/>
      <c r="G22" s="71"/>
    </row>
    <row r="23" spans="6:7">
      <c r="F23" s="71"/>
      <c r="G23" s="71"/>
    </row>
    <row r="24" spans="6:7">
      <c r="F24" s="71"/>
      <c r="G24" s="71"/>
    </row>
    <row r="25" spans="6:7">
      <c r="F25" s="71"/>
      <c r="G25" s="71"/>
    </row>
    <row r="26" spans="6:7">
      <c r="F26" s="71"/>
      <c r="G26" s="71"/>
    </row>
    <row r="27" spans="6:7">
      <c r="F27" s="71"/>
      <c r="G27" s="71"/>
    </row>
  </sheetData>
  <mergeCells count="6">
    <mergeCell ref="A1:E1"/>
    <mergeCell ref="A2:J2"/>
    <mergeCell ref="I3:J3"/>
    <mergeCell ref="A17:J17"/>
    <mergeCell ref="A18:J18"/>
    <mergeCell ref="A19:J19"/>
  </mergeCells>
  <printOptions horizontalCentered="1"/>
  <pageMargins left="0.393700787401575" right="0.393700787401575" top="0.748031496062992" bottom="0.748031496062992" header="0.31496062992126" footer="0.31496062992126"/>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E53" sqref="E53"/>
    </sheetView>
  </sheetViews>
  <sheetFormatPr defaultColWidth="9" defaultRowHeight="14.1" outlineLevelCol="6"/>
  <cols>
    <col min="1" max="1" width="6.25225225225225" style="3" customWidth="1"/>
    <col min="2" max="2" width="21.6216216216216" style="3" customWidth="1"/>
    <col min="3" max="3" width="13.6216216216216" style="3" customWidth="1"/>
    <col min="4" max="4" width="17.6216216216216" style="3" customWidth="1"/>
    <col min="5" max="5" width="63" style="4" customWidth="1"/>
    <col min="6" max="6" width="14.5045045045045" style="3" customWidth="1"/>
    <col min="7" max="7" width="9.62162162162162" style="3" customWidth="1"/>
    <col min="8" max="16384" width="9" style="5"/>
  </cols>
  <sheetData>
    <row r="1" ht="18" customHeight="1" spans="1:7">
      <c r="A1" s="6" t="s">
        <v>168</v>
      </c>
      <c r="B1" s="6"/>
      <c r="D1" s="7"/>
      <c r="E1" s="8"/>
      <c r="F1" s="7"/>
      <c r="G1" s="7"/>
    </row>
    <row r="2" ht="26.25" customHeight="1" spans="1:7">
      <c r="A2" s="9" t="s">
        <v>169</v>
      </c>
      <c r="B2" s="9"/>
      <c r="C2" s="9"/>
      <c r="D2" s="9"/>
      <c r="E2" s="9"/>
      <c r="F2" s="9"/>
      <c r="G2" s="9"/>
    </row>
    <row r="3" s="1" customFormat="1" ht="16.15" spans="1:7">
      <c r="A3" s="10" t="s">
        <v>170</v>
      </c>
      <c r="B3" s="10"/>
      <c r="C3" s="10"/>
      <c r="D3" s="10"/>
      <c r="E3" s="10"/>
      <c r="F3" s="10"/>
      <c r="G3" s="10"/>
    </row>
    <row r="4" ht="21.75" customHeight="1" spans="1:7">
      <c r="A4" s="11" t="s">
        <v>171</v>
      </c>
      <c r="B4" s="12" t="s">
        <v>172</v>
      </c>
      <c r="C4" s="13" t="s">
        <v>173</v>
      </c>
      <c r="D4" s="13"/>
      <c r="E4" s="13" t="s">
        <v>174</v>
      </c>
      <c r="F4" s="13"/>
      <c r="G4" s="12" t="s">
        <v>175</v>
      </c>
    </row>
    <row r="5" ht="21.75" customHeight="1" spans="1:7">
      <c r="A5" s="11"/>
      <c r="B5" s="12"/>
      <c r="C5" s="13" t="s">
        <v>176</v>
      </c>
      <c r="D5" s="14" t="s">
        <v>177</v>
      </c>
      <c r="E5" s="14" t="s">
        <v>178</v>
      </c>
      <c r="F5" s="13" t="s">
        <v>179</v>
      </c>
      <c r="G5" s="12"/>
    </row>
    <row r="6" ht="16.5" customHeight="1" spans="1:7">
      <c r="A6" s="15" t="s">
        <v>180</v>
      </c>
      <c r="B6" s="16"/>
      <c r="C6" s="13">
        <f>SUM(C9,C18,C21)</f>
        <v>320900</v>
      </c>
      <c r="D6" s="17"/>
      <c r="E6" s="18"/>
      <c r="F6" s="17"/>
      <c r="G6" s="16"/>
    </row>
    <row r="7" s="2" customFormat="1" ht="16.5" customHeight="1" spans="1:7">
      <c r="A7" s="19" t="s">
        <v>181</v>
      </c>
      <c r="B7" s="20" t="s">
        <v>182</v>
      </c>
      <c r="C7" s="21">
        <v>60800</v>
      </c>
      <c r="D7" s="21">
        <v>3</v>
      </c>
      <c r="E7" s="22" t="s">
        <v>183</v>
      </c>
      <c r="F7" s="21">
        <v>60800</v>
      </c>
      <c r="G7" s="23" t="s">
        <v>184</v>
      </c>
    </row>
    <row r="8" s="2" customFormat="1" ht="16.5" customHeight="1" spans="1:7">
      <c r="A8" s="24"/>
      <c r="B8" s="25"/>
      <c r="C8" s="21">
        <v>33400</v>
      </c>
      <c r="D8" s="21">
        <v>7</v>
      </c>
      <c r="E8" s="22" t="s">
        <v>183</v>
      </c>
      <c r="F8" s="21">
        <v>33400</v>
      </c>
      <c r="G8" s="23" t="s">
        <v>185</v>
      </c>
    </row>
    <row r="9" s="2" customFormat="1" ht="16.5" customHeight="1" spans="1:7">
      <c r="A9" s="26"/>
      <c r="B9" s="23" t="s">
        <v>186</v>
      </c>
      <c r="C9" s="27">
        <f>SUM(C7:C8)</f>
        <v>94200</v>
      </c>
      <c r="D9" s="21"/>
      <c r="E9" s="22"/>
      <c r="F9" s="21">
        <f>SUM(F7:F8)</f>
        <v>94200</v>
      </c>
      <c r="G9" s="23"/>
    </row>
    <row r="10" s="2" customFormat="1" ht="16.5" customHeight="1" spans="1:7">
      <c r="A10" s="19" t="s">
        <v>187</v>
      </c>
      <c r="B10" s="20" t="s">
        <v>188</v>
      </c>
      <c r="C10" s="28">
        <v>40000</v>
      </c>
      <c r="D10" s="28">
        <v>10</v>
      </c>
      <c r="E10" s="22" t="s">
        <v>189</v>
      </c>
      <c r="F10" s="21">
        <v>4000</v>
      </c>
      <c r="G10" s="20" t="s">
        <v>190</v>
      </c>
    </row>
    <row r="11" s="2" customFormat="1" ht="16.5" customHeight="1" spans="1:7">
      <c r="A11" s="24"/>
      <c r="B11" s="29"/>
      <c r="C11" s="30"/>
      <c r="D11" s="30"/>
      <c r="E11" s="22" t="s">
        <v>191</v>
      </c>
      <c r="F11" s="21">
        <v>4000</v>
      </c>
      <c r="G11" s="29"/>
    </row>
    <row r="12" s="2" customFormat="1" ht="16.5" customHeight="1" spans="1:7">
      <c r="A12" s="24"/>
      <c r="B12" s="29"/>
      <c r="C12" s="30"/>
      <c r="D12" s="30"/>
      <c r="E12" s="22" t="s">
        <v>192</v>
      </c>
      <c r="F12" s="21">
        <v>5000</v>
      </c>
      <c r="G12" s="29"/>
    </row>
    <row r="13" s="2" customFormat="1" ht="16.5" customHeight="1" spans="1:7">
      <c r="A13" s="24"/>
      <c r="B13" s="29"/>
      <c r="C13" s="30"/>
      <c r="D13" s="30"/>
      <c r="E13" s="22" t="s">
        <v>193</v>
      </c>
      <c r="F13" s="21">
        <v>7000</v>
      </c>
      <c r="G13" s="29"/>
    </row>
    <row r="14" s="2" customFormat="1" ht="15" customHeight="1" spans="1:7">
      <c r="A14" s="24"/>
      <c r="B14" s="29"/>
      <c r="C14" s="30"/>
      <c r="D14" s="30"/>
      <c r="E14" s="22" t="s">
        <v>194</v>
      </c>
      <c r="F14" s="21">
        <v>10000</v>
      </c>
      <c r="G14" s="29"/>
    </row>
    <row r="15" s="2" customFormat="1" ht="16.5" customHeight="1" spans="1:7">
      <c r="A15" s="24"/>
      <c r="B15" s="29"/>
      <c r="C15" s="31"/>
      <c r="D15" s="31"/>
      <c r="E15" s="22" t="s">
        <v>195</v>
      </c>
      <c r="F15" s="21">
        <v>10000</v>
      </c>
      <c r="G15" s="25"/>
    </row>
    <row r="16" s="2" customFormat="1" ht="16.5" customHeight="1" spans="1:7">
      <c r="A16" s="24"/>
      <c r="B16" s="29"/>
      <c r="C16" s="28">
        <v>50000</v>
      </c>
      <c r="D16" s="28">
        <v>5</v>
      </c>
      <c r="E16" s="22" t="s">
        <v>196</v>
      </c>
      <c r="F16" s="21">
        <v>10000</v>
      </c>
      <c r="G16" s="20" t="s">
        <v>197</v>
      </c>
    </row>
    <row r="17" s="2" customFormat="1" ht="16.5" customHeight="1" spans="1:7">
      <c r="A17" s="24"/>
      <c r="B17" s="29"/>
      <c r="C17" s="31"/>
      <c r="D17" s="31"/>
      <c r="E17" s="22" t="s">
        <v>198</v>
      </c>
      <c r="F17" s="21">
        <v>40000</v>
      </c>
      <c r="G17" s="25"/>
    </row>
    <row r="18" s="2" customFormat="1" ht="16.5" customHeight="1" spans="1:7">
      <c r="A18" s="24"/>
      <c r="B18" s="21" t="s">
        <v>186</v>
      </c>
      <c r="C18" s="32">
        <f>SUM(C10:C17)</f>
        <v>90000</v>
      </c>
      <c r="D18" s="31"/>
      <c r="E18" s="22"/>
      <c r="F18" s="21"/>
      <c r="G18" s="25"/>
    </row>
    <row r="19" s="2" customFormat="1" ht="16.5" customHeight="1" spans="1:7">
      <c r="A19" s="33" t="s">
        <v>199</v>
      </c>
      <c r="B19" s="28" t="s">
        <v>200</v>
      </c>
      <c r="C19" s="21">
        <v>76900</v>
      </c>
      <c r="D19" s="21">
        <v>10</v>
      </c>
      <c r="E19" s="22" t="s">
        <v>201</v>
      </c>
      <c r="F19" s="21">
        <v>76900</v>
      </c>
      <c r="G19" s="23" t="s">
        <v>184</v>
      </c>
    </row>
    <row r="20" s="2" customFormat="1" ht="16.5" customHeight="1" spans="1:7">
      <c r="A20" s="34"/>
      <c r="B20" s="31"/>
      <c r="C20" s="21">
        <v>59800</v>
      </c>
      <c r="D20" s="21">
        <v>7</v>
      </c>
      <c r="E20" s="22" t="s">
        <v>201</v>
      </c>
      <c r="F20" s="21">
        <v>59800</v>
      </c>
      <c r="G20" s="23" t="s">
        <v>185</v>
      </c>
    </row>
    <row r="21" ht="16.5" customHeight="1" spans="1:7">
      <c r="A21" s="35"/>
      <c r="B21" s="36" t="s">
        <v>186</v>
      </c>
      <c r="C21" s="37">
        <f>SUM(C19:C20)</f>
        <v>136700</v>
      </c>
      <c r="D21" s="36"/>
      <c r="E21" s="38"/>
      <c r="F21" s="36"/>
      <c r="G21" s="39"/>
    </row>
    <row r="22" ht="15.4" spans="1:7">
      <c r="A22" s="40"/>
      <c r="B22" s="41"/>
      <c r="C22" s="40"/>
      <c r="D22" s="40"/>
      <c r="E22" s="40"/>
      <c r="F22" s="40"/>
      <c r="G22" s="40"/>
    </row>
  </sheetData>
  <mergeCells count="22">
    <mergeCell ref="A1:B1"/>
    <mergeCell ref="A2:G2"/>
    <mergeCell ref="A3:G3"/>
    <mergeCell ref="C4:D4"/>
    <mergeCell ref="E4:F4"/>
    <mergeCell ref="A6:B6"/>
    <mergeCell ref="A22:G22"/>
    <mergeCell ref="A4:A5"/>
    <mergeCell ref="A7:A9"/>
    <mergeCell ref="A10:A17"/>
    <mergeCell ref="A19:A21"/>
    <mergeCell ref="B4:B5"/>
    <mergeCell ref="B7:B8"/>
    <mergeCell ref="B10:B17"/>
    <mergeCell ref="B19:B20"/>
    <mergeCell ref="C10:C15"/>
    <mergeCell ref="C16:C17"/>
    <mergeCell ref="D10:D15"/>
    <mergeCell ref="D16:D17"/>
    <mergeCell ref="G4:G5"/>
    <mergeCell ref="G10:G15"/>
    <mergeCell ref="G16:G17"/>
  </mergeCells>
  <printOptions horizontalCentered="1"/>
  <pageMargins left="0.708661417322835" right="0.708661417322835" top="0.748031496062992" bottom="0.748031496062992"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一般</vt:lpstr>
      <vt:lpstr>一般调整全部 </vt:lpstr>
      <vt:lpstr>基金</vt:lpstr>
      <vt:lpstr>社保基金</vt:lpstr>
      <vt:lpstr>附件5债券收支情况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cathq</cp:lastModifiedBy>
  <dcterms:created xsi:type="dcterms:W3CDTF">2006-09-13T11:21:00Z</dcterms:created>
  <dcterms:modified xsi:type="dcterms:W3CDTF">2024-10-09T06:43:39Z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99AC6B367C3348208DA6ED0606CC52CC_12</vt:lpwstr>
  </property>
  <property fmtid="{D5CDD505-2E9C-101B-9397-08002B2CF9AE}" pid="3" name="KSOProductBuildVer">
    <vt:lpwstr>2052-12.1.0.18276</vt:lpwstr>
  </property>
</Properties>
</file>